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sendydang/Desktop/"/>
    </mc:Choice>
  </mc:AlternateContent>
  <xr:revisionPtr revIDLastSave="0" documentId="13_ncr:1_{F686E2FA-C3FB-E846-ACA6-3881544483DB}" xr6:coauthVersionLast="36" xr6:coauthVersionMax="36" xr10:uidLastSave="{00000000-0000-0000-0000-000000000000}"/>
  <bookViews>
    <workbookView xWindow="1060" yWindow="460" windowWidth="27060" windowHeight="16620" tabRatio="690" xr2:uid="{00000000-000D-0000-FFFF-FFFF00000000}"/>
  </bookViews>
  <sheets>
    <sheet name="DEPT-AP form" sheetId="1" r:id="rId1"/>
    <sheet name="DEPT-course info" sheetId="4" r:id="rId2"/>
    <sheet name="College Analyst" sheetId="5" r:id="rId3"/>
    <sheet name="database info" sheetId="6" r:id="rId4"/>
    <sheet name="validation" sheetId="3" state="hidden" r:id="rId5"/>
  </sheets>
  <definedNames>
    <definedName name="_xlnm.Print_Area" localSheetId="0">'DEPT-AP form'!$A$1:$I$97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5" l="1"/>
  <c r="B15" i="1" l="1"/>
  <c r="B14" i="5" l="1"/>
  <c r="B6" i="6" l="1"/>
  <c r="B3" i="6" s="1"/>
  <c r="D30" i="5" l="1"/>
  <c r="D7" i="4" l="1"/>
  <c r="F14" i="5" l="1"/>
  <c r="J8" i="5" l="1"/>
  <c r="A3" i="6" l="1"/>
  <c r="B29" i="4" l="1"/>
  <c r="B27" i="4"/>
  <c r="B25" i="4"/>
  <c r="B22" i="4"/>
  <c r="B20" i="4"/>
  <c r="B18" i="4"/>
  <c r="B15" i="4"/>
  <c r="B13" i="4"/>
  <c r="B11" i="4"/>
  <c r="D1" i="4"/>
  <c r="I1" i="4"/>
  <c r="D3" i="4"/>
  <c r="B12" i="5" l="1"/>
  <c r="B26" i="5"/>
  <c r="B24" i="5"/>
  <c r="B22" i="5"/>
  <c r="J26" i="5"/>
  <c r="J24" i="5"/>
  <c r="J22" i="5"/>
  <c r="F26" i="5"/>
  <c r="F24" i="5"/>
  <c r="F22" i="5"/>
  <c r="B16" i="5"/>
  <c r="O3" i="6"/>
  <c r="B10" i="5"/>
  <c r="B8" i="5"/>
  <c r="I41" i="1" l="1"/>
  <c r="C47" i="1" s="1"/>
  <c r="I34" i="1"/>
  <c r="C46" i="1" s="1"/>
  <c r="I27" i="1"/>
  <c r="C45" i="1" s="1"/>
  <c r="F18" i="5" l="1"/>
  <c r="D18" i="5"/>
  <c r="B45" i="1"/>
  <c r="B18" i="5"/>
  <c r="B46" i="1"/>
  <c r="B47" i="1"/>
  <c r="B48" i="1" l="1"/>
  <c r="E46" i="1"/>
  <c r="G3" i="6" s="1"/>
  <c r="D46" i="1"/>
  <c r="F3" i="6" s="1"/>
  <c r="E47" i="1"/>
  <c r="J3" i="6" s="1"/>
  <c r="D47" i="1"/>
  <c r="I3" i="6" s="1"/>
  <c r="E45" i="1"/>
  <c r="D3" i="6" s="1"/>
  <c r="D45" i="1"/>
  <c r="C3" i="6" l="1"/>
  <c r="D48" i="1"/>
  <c r="L18" i="5"/>
  <c r="E48" i="1"/>
  <c r="M3" i="6" l="1"/>
  <c r="I5" i="4"/>
  <c r="D5" i="4"/>
  <c r="L3" i="6"/>
  <c r="L16" i="5"/>
</calcChain>
</file>

<file path=xl/sharedStrings.xml><?xml version="1.0" encoding="utf-8"?>
<sst xmlns="http://schemas.openxmlformats.org/spreadsheetml/2006/main" count="244" uniqueCount="196">
  <si>
    <t>Department Contact:</t>
  </si>
  <si>
    <t>Phone:</t>
  </si>
  <si>
    <t>Date:</t>
  </si>
  <si>
    <t>To:</t>
  </si>
  <si>
    <t>From:</t>
  </si>
  <si>
    <t>Department:</t>
  </si>
  <si>
    <t>Re:</t>
  </si>
  <si>
    <t>Department Contact Information</t>
  </si>
  <si>
    <t>General Information</t>
  </si>
  <si>
    <t>Appointee:</t>
  </si>
  <si>
    <t>Reports to:</t>
  </si>
  <si>
    <t>Title:</t>
  </si>
  <si>
    <t>Pay Basis:</t>
  </si>
  <si>
    <t>Lecturer (1630)</t>
  </si>
  <si>
    <t>Lecturer (1632)</t>
  </si>
  <si>
    <t>Senior Lecturer (1640)</t>
  </si>
  <si>
    <t>Senior Lecturer (1642)</t>
  </si>
  <si>
    <t>Supervisor of Teacher Education (2220)</t>
  </si>
  <si>
    <t>9/9</t>
  </si>
  <si>
    <t>9/12</t>
  </si>
  <si>
    <t>Workload Information</t>
  </si>
  <si>
    <t>Academic Year:</t>
  </si>
  <si>
    <t>Annual Salary Rate:</t>
  </si>
  <si>
    <t>Quarter(s):</t>
  </si>
  <si>
    <t>Quarter</t>
  </si>
  <si>
    <t>Course</t>
  </si>
  <si>
    <t>#Units</t>
  </si>
  <si>
    <t>Hrs/Wk</t>
  </si>
  <si>
    <t>Enrollment</t>
  </si>
  <si>
    <t>Category</t>
  </si>
  <si>
    <t>#IWC</t>
  </si>
  <si>
    <t>Fall</t>
  </si>
  <si>
    <t>Winter</t>
  </si>
  <si>
    <t>Spring</t>
  </si>
  <si>
    <t>FALL QUARTER TOTAL</t>
  </si>
  <si>
    <t>WINTER QUARTER TOTAL</t>
  </si>
  <si>
    <t>SPRING QUARTER TOTAL</t>
  </si>
  <si>
    <t>Totals</t>
  </si>
  <si>
    <t>Percent Time</t>
  </si>
  <si>
    <t>FTE</t>
  </si>
  <si>
    <t>Cost</t>
  </si>
  <si>
    <t>Annual</t>
  </si>
  <si>
    <t>Search Information</t>
  </si>
  <si>
    <t xml:space="preserve">       A search was done previously:</t>
  </si>
  <si>
    <t xml:space="preserve">       A search waiver was granted with this appointment/reappointment:</t>
  </si>
  <si>
    <t xml:space="preserve">       A search waiver was previously granted:</t>
  </si>
  <si>
    <t>Appointment Information</t>
  </si>
  <si>
    <t>Description of non-instructional assignments, if any:</t>
  </si>
  <si>
    <t>Previous Unit 18 Service in the department?</t>
  </si>
  <si>
    <t>Yes</t>
  </si>
  <si>
    <t xml:space="preserve">  No</t>
  </si>
  <si>
    <t>If yes, salary at previous appointment?</t>
  </si>
  <si>
    <t>Qualifications and Experience:</t>
  </si>
  <si>
    <t>If any courses are graduate-level, please attach the approved Request for the approval of graduate instructions form.</t>
  </si>
  <si>
    <t>Reappointment Information</t>
  </si>
  <si>
    <t>When and by whom was the reappointment assessment conducted?</t>
  </si>
  <si>
    <t>Evaluation of teaching:</t>
  </si>
  <si>
    <t>Department Chair Signature</t>
  </si>
  <si>
    <t>Date</t>
  </si>
  <si>
    <t>Dean Signature</t>
  </si>
  <si>
    <t>LECTURER AND SUPERVISOR OF TEACHER EDUCATION APPOINTMENT AND REAPPOINTMENT FORM</t>
  </si>
  <si>
    <t>TEMPORARY APPOINTMENT WORKSHEET</t>
  </si>
  <si>
    <t>NAME</t>
  </si>
  <si>
    <t>DATE</t>
  </si>
  <si>
    <t># QUARTERS</t>
  </si>
  <si>
    <t>DEPT</t>
  </si>
  <si>
    <t>UNIT 18</t>
  </si>
  <si>
    <t>+</t>
  </si>
  <si>
    <t>=</t>
  </si>
  <si>
    <t>10th QTR?</t>
  </si>
  <si>
    <t>No</t>
  </si>
  <si>
    <t>CYC</t>
  </si>
  <si>
    <t>SALARY</t>
  </si>
  <si>
    <t>Salary History Card</t>
  </si>
  <si>
    <t>Approved by Asst Dean</t>
  </si>
  <si>
    <t>DEGREE</t>
  </si>
  <si>
    <t>PhD</t>
  </si>
  <si>
    <t>MA</t>
  </si>
  <si>
    <t>MFA</t>
  </si>
  <si>
    <t>BA</t>
  </si>
  <si>
    <t>BS</t>
  </si>
  <si>
    <t>MS</t>
  </si>
  <si>
    <t>% TIME</t>
  </si>
  <si>
    <t>CLASS(ES)</t>
  </si>
  <si>
    <t>FALL</t>
  </si>
  <si>
    <t>WINTER</t>
  </si>
  <si>
    <t>SPRING</t>
  </si>
  <si>
    <t>Academic Biography Form/CV</t>
  </si>
  <si>
    <t>Recruitment Summary</t>
  </si>
  <si>
    <t>Teaching Evaluations/ESCIs</t>
  </si>
  <si>
    <r>
      <rPr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N/A</t>
    </r>
  </si>
  <si>
    <t>For Continuing Lecturers</t>
  </si>
  <si>
    <t>Base FTE</t>
  </si>
  <si>
    <t>Temp Augment FTE:</t>
  </si>
  <si>
    <t>Temp Augmentation?</t>
  </si>
  <si>
    <t>COMMENTS</t>
  </si>
  <si>
    <t>AUTHORITY: DEAN</t>
  </si>
  <si>
    <t>EXCEPTIONS:</t>
  </si>
  <si>
    <t>Teaching graduate course(s)</t>
  </si>
  <si>
    <t>Lecturer:</t>
  </si>
  <si>
    <t>Exception to Open Recruitment</t>
  </si>
  <si>
    <t>Visiting Professor:</t>
  </si>
  <si>
    <t>Beyond 6th quarter</t>
  </si>
  <si>
    <t>Emailed Candidate:</t>
  </si>
  <si>
    <t>Emailed Dept:</t>
  </si>
  <si>
    <t>To AP:</t>
  </si>
  <si>
    <t>Evals Ret'd:</t>
  </si>
  <si>
    <t>In Database:</t>
  </si>
  <si>
    <r>
      <t>Campus Policy</t>
    </r>
    <r>
      <rPr>
        <sz val="9"/>
        <color theme="1"/>
        <rFont val="Calibri"/>
        <family val="2"/>
        <scheme val="minor"/>
      </rPr>
      <t xml:space="preserve"> (not registered as a graduate student)</t>
    </r>
  </si>
  <si>
    <t>EMAIL ADDRESS</t>
  </si>
  <si>
    <t>TITLE &amp; TC</t>
  </si>
  <si>
    <t>Courses</t>
  </si>
  <si>
    <t>Contact:</t>
  </si>
  <si>
    <t>FTE:</t>
  </si>
  <si>
    <t>CYC:</t>
  </si>
  <si>
    <t>Dept</t>
  </si>
  <si>
    <t>Name</t>
  </si>
  <si>
    <t>Anthropology</t>
  </si>
  <si>
    <t>History of Art &amp; Architecture</t>
  </si>
  <si>
    <t>Department of Art</t>
  </si>
  <si>
    <t>Black Studies</t>
  </si>
  <si>
    <t>Biomolecular Science &amp; Engineering</t>
  </si>
  <si>
    <t>Chemistry &amp; Biochemistry</t>
  </si>
  <si>
    <t>Classics</t>
  </si>
  <si>
    <t>Theater &amp; Dance</t>
  </si>
  <si>
    <t>Dynamical Neuroscience</t>
  </si>
  <si>
    <t>East Asian Languages &amp; Cultural Studies</t>
  </si>
  <si>
    <t>Economics</t>
  </si>
  <si>
    <t>English</t>
  </si>
  <si>
    <t>Environmental Studies</t>
  </si>
  <si>
    <t>English for Multilingual Students</t>
  </si>
  <si>
    <t>Film &amp; Media Studies</t>
  </si>
  <si>
    <t>French &amp; Italian</t>
  </si>
  <si>
    <t>Communication</t>
  </si>
  <si>
    <t>Comparative Literature</t>
  </si>
  <si>
    <t>Geography</t>
  </si>
  <si>
    <t>Earth Science</t>
  </si>
  <si>
    <t>German</t>
  </si>
  <si>
    <t>Global &amp; International Studies</t>
  </si>
  <si>
    <t xml:space="preserve">History </t>
  </si>
  <si>
    <t>Interdisciplinary Humanities Center</t>
  </si>
  <si>
    <t>Humanities &amp; Fine Arts</t>
  </si>
  <si>
    <t>Linguistics</t>
  </si>
  <si>
    <t>Dean - College of Letters &amp; Science</t>
  </si>
  <si>
    <t>Mathematics</t>
  </si>
  <si>
    <t>Media Arts &amp; Technology</t>
  </si>
  <si>
    <t>Molecular, Cellular, Developmental Biology</t>
  </si>
  <si>
    <t>Military Science</t>
  </si>
  <si>
    <t>Math, Life &amp; Physical Sciences</t>
  </si>
  <si>
    <t>Music</t>
  </si>
  <si>
    <t>Philosophy</t>
  </si>
  <si>
    <t>Physical Activities</t>
  </si>
  <si>
    <t>Physics</t>
  </si>
  <si>
    <t>Political Science</t>
  </si>
  <si>
    <t>Psychological &amp; Brain Sciences</t>
  </si>
  <si>
    <t>Religious Studies</t>
  </si>
  <si>
    <t>Statistics &amp; Applied Probability</t>
  </si>
  <si>
    <t>Sociology</t>
  </si>
  <si>
    <t>Social Sciences</t>
  </si>
  <si>
    <t>Spanish &amp; Portuguese</t>
  </si>
  <si>
    <t>Writing Program</t>
  </si>
  <si>
    <t>Feminist Studies</t>
  </si>
  <si>
    <t>Latin American &amp; Iberian Studies</t>
  </si>
  <si>
    <t>Asian American Studies</t>
  </si>
  <si>
    <t>Chicana &amp; Chicano Studies</t>
  </si>
  <si>
    <t>Ecology, Evolution &amp; Marine Biology</t>
  </si>
  <si>
    <t>Marine Studies Graduate Program</t>
  </si>
  <si>
    <t>Pierre Wiltzius, Dean of Mathematical, Life, and Physical Sciences</t>
  </si>
  <si>
    <t>Charles Hale, Dean of Social Sciences</t>
  </si>
  <si>
    <t>Position Information - For Initial Appointments</t>
  </si>
  <si>
    <t xml:space="preserve">       Create New Position</t>
  </si>
  <si>
    <t xml:space="preserve">       Use Existing Vacant Position:</t>
  </si>
  <si>
    <t>Qtr Cost</t>
  </si>
  <si>
    <t>ANNUAL</t>
  </si>
  <si>
    <t>Total FTE</t>
  </si>
  <si>
    <t>Total Cost</t>
  </si>
  <si>
    <t>Quarter Count</t>
  </si>
  <si>
    <t>On approved curriculum plan?                Y or N</t>
  </si>
  <si>
    <t>If yes, quarters of service to date in Unit 18 titles in this department?</t>
  </si>
  <si>
    <t>Appointee Name:</t>
  </si>
  <si>
    <t>Number of Copies to Submit for Temporary Appointments:</t>
  </si>
  <si>
    <t>•  Department Appointment/Reappointment Template - submit electronically</t>
  </si>
  <si>
    <t>Lecturer and Supervisor of Teacher Education Appointment and Reappointment</t>
  </si>
  <si>
    <t xml:space="preserve">       A search was done for this appointment/reappointment:</t>
  </si>
  <si>
    <r>
      <t xml:space="preserve">For courses </t>
    </r>
    <r>
      <rPr>
        <b/>
        <u/>
        <sz val="10"/>
        <color theme="1"/>
        <rFont val="Calibri"/>
        <family val="2"/>
        <scheme val="minor"/>
      </rPr>
      <t>not</t>
    </r>
    <r>
      <rPr>
        <b/>
        <sz val="10"/>
        <color theme="1"/>
        <rFont val="Calibri"/>
        <family val="2"/>
        <scheme val="minor"/>
      </rPr>
      <t xml:space="preserve"> on approved curriculum plan (or approved courses with logistical changes), please provide information on funding, instructor or course substitution, IWC revision; i.e., any information that will assist in College approval process.</t>
    </r>
  </si>
  <si>
    <t>Apointee Email :</t>
  </si>
  <si>
    <t>•  Academic Biography Form &amp; CV - submit electronically</t>
  </si>
  <si>
    <t>2021-22</t>
  </si>
  <si>
    <t>2022-23</t>
  </si>
  <si>
    <t>Mary Hancock, Acting Dean of Humanities and Fine Arts</t>
  </si>
  <si>
    <t>2023-24</t>
  </si>
  <si>
    <t>If employed at another campus, an MLA form is needed. Please also provide details below.</t>
  </si>
  <si>
    <t>Does the candidate hold other employment at UCSB or another UC campus?</t>
  </si>
  <si>
    <t>If candidate will hold another appointment at UC, including concurrent appointment at UCSB, provide the campus, title, department, % time and pay basis for the other appointment:</t>
  </si>
  <si>
    <t>If you prefer, please attach a copy of your qualifications and experience with this form.</t>
  </si>
  <si>
    <t>•  ESCIs &amp; Teaching Evaluations - Create a Box Folder for each appointee &amp; add a link to the Box Folder in "Evaluation of Teaching"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</si>
</sst>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m/d/yy;@"/>
    <numFmt numFmtId="167" formatCode="&quot;$&quot;#,##0.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Lucida Handwriting"/>
      <family val="4"/>
    </font>
    <font>
      <b/>
      <u/>
      <sz val="10"/>
      <color theme="1"/>
      <name val="Calibri"/>
      <family val="2"/>
      <scheme val="minor"/>
    </font>
    <font>
      <sz val="11"/>
      <name val="Times New Roman"/>
      <family val="1"/>
    </font>
    <font>
      <sz val="8"/>
      <color theme="1"/>
      <name val="Calibri"/>
      <family val="2"/>
      <scheme val="minor"/>
    </font>
    <font>
      <sz val="8"/>
      <color rgb="FF000000"/>
      <name val="Segoe UI"/>
      <charset val="1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2">
    <xf numFmtId="0" fontId="0" fillId="0" borderId="0" xfId="0"/>
    <xf numFmtId="0" fontId="0" fillId="0" borderId="0" xfId="0" applyAlignment="1">
      <alignment vertical="center"/>
    </xf>
    <xf numFmtId="16" fontId="0" fillId="0" borderId="0" xfId="0" quotePrefix="1" applyNumberFormat="1"/>
    <xf numFmtId="0" fontId="0" fillId="0" borderId="0" xfId="0" quotePrefix="1"/>
    <xf numFmtId="0" fontId="0" fillId="0" borderId="0" xfId="0" applyFont="1"/>
    <xf numFmtId="0" fontId="4" fillId="0" borderId="0" xfId="0" applyFont="1"/>
    <xf numFmtId="43" fontId="0" fillId="0" borderId="0" xfId="1" applyFont="1"/>
    <xf numFmtId="0" fontId="6" fillId="0" borderId="0" xfId="0" applyFont="1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9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4" xfId="0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Alignment="1">
      <alignment vertical="center" wrapText="1"/>
    </xf>
    <xf numFmtId="0" fontId="0" fillId="0" borderId="3" xfId="0" applyBorder="1"/>
    <xf numFmtId="0" fontId="0" fillId="0" borderId="0" xfId="0" applyAlignment="1">
      <alignment horizontal="center" vertical="center"/>
    </xf>
    <xf numFmtId="0" fontId="0" fillId="0" borderId="5" xfId="0" applyBorder="1"/>
    <xf numFmtId="0" fontId="7" fillId="0" borderId="0" xfId="0" applyFont="1"/>
    <xf numFmtId="0" fontId="3" fillId="0" borderId="2" xfId="0" applyFont="1" applyBorder="1"/>
    <xf numFmtId="0" fontId="3" fillId="0" borderId="3" xfId="0" applyFont="1" applyBorder="1"/>
    <xf numFmtId="0" fontId="0" fillId="0" borderId="1" xfId="0" applyBorder="1" applyAlignment="1">
      <alignment horizont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43" fontId="8" fillId="3" borderId="1" xfId="1" applyFont="1" applyFill="1" applyBorder="1" applyAlignment="1">
      <alignment horizontal="center" vertical="center"/>
    </xf>
    <xf numFmtId="43" fontId="8" fillId="0" borderId="1" xfId="0" applyNumberFormat="1" applyFont="1" applyBorder="1" applyAlignment="1">
      <alignment horizontal="center"/>
    </xf>
    <xf numFmtId="9" fontId="8" fillId="0" borderId="1" xfId="2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9" fillId="0" borderId="2" xfId="0" applyFont="1" applyBorder="1"/>
    <xf numFmtId="0" fontId="2" fillId="0" borderId="3" xfId="0" applyFont="1" applyBorder="1"/>
    <xf numFmtId="0" fontId="0" fillId="0" borderId="3" xfId="0" applyFont="1" applyBorder="1"/>
    <xf numFmtId="0" fontId="0" fillId="0" borderId="4" xfId="0" applyFont="1" applyBorder="1"/>
    <xf numFmtId="43" fontId="2" fillId="0" borderId="1" xfId="1" applyFont="1" applyBorder="1"/>
    <xf numFmtId="0" fontId="5" fillId="0" borderId="0" xfId="0" applyFont="1" applyAlignment="1">
      <alignment horizontal="center" vertical="center" wrapText="1"/>
    </xf>
    <xf numFmtId="0" fontId="3" fillId="0" borderId="0" xfId="0" applyFont="1"/>
    <xf numFmtId="0" fontId="8" fillId="0" borderId="0" xfId="0" applyFont="1"/>
    <xf numFmtId="0" fontId="8" fillId="0" borderId="5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8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/>
    <xf numFmtId="0" fontId="12" fillId="0" borderId="0" xfId="0" applyFont="1"/>
    <xf numFmtId="0" fontId="7" fillId="0" borderId="0" xfId="0" applyFont="1" applyAlignment="1">
      <alignment horizontal="right"/>
    </xf>
    <xf numFmtId="0" fontId="3" fillId="5" borderId="6" xfId="0" applyFont="1" applyFill="1" applyBorder="1"/>
    <xf numFmtId="0" fontId="0" fillId="5" borderId="7" xfId="0" applyFill="1" applyBorder="1"/>
    <xf numFmtId="0" fontId="0" fillId="5" borderId="8" xfId="0" applyFill="1" applyBorder="1"/>
    <xf numFmtId="0" fontId="0" fillId="0" borderId="0" xfId="0" applyBorder="1" applyAlignment="1">
      <alignment horizontal="right"/>
    </xf>
    <xf numFmtId="14" fontId="8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2" fontId="8" fillId="0" borderId="5" xfId="0" applyNumberFormat="1" applyFont="1" applyBorder="1" applyAlignment="1">
      <alignment horizontal="center"/>
    </xf>
    <xf numFmtId="2" fontId="8" fillId="0" borderId="0" xfId="0" applyNumberFormat="1" applyFont="1" applyBorder="1"/>
    <xf numFmtId="165" fontId="0" fillId="0" borderId="0" xfId="1" applyNumberFormat="1" applyFont="1" applyBorder="1" applyAlignment="1"/>
    <xf numFmtId="0" fontId="0" fillId="0" borderId="0" xfId="0" quotePrefix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/>
    <xf numFmtId="0" fontId="15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Border="1"/>
    <xf numFmtId="0" fontId="12" fillId="0" borderId="0" xfId="0" applyFont="1" applyBorder="1"/>
    <xf numFmtId="0" fontId="4" fillId="0" borderId="0" xfId="0" applyFont="1" applyBorder="1"/>
    <xf numFmtId="0" fontId="4" fillId="6" borderId="1" xfId="0" applyFont="1" applyFill="1" applyBorder="1" applyAlignment="1">
      <alignment horizontal="center" vertical="center" wrapText="1"/>
    </xf>
    <xf numFmtId="164" fontId="0" fillId="0" borderId="0" xfId="0" applyNumberFormat="1"/>
    <xf numFmtId="43" fontId="16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9" fontId="16" fillId="0" borderId="1" xfId="0" applyNumberFormat="1" applyFont="1" applyBorder="1" applyAlignment="1">
      <alignment horizontal="center"/>
    </xf>
    <xf numFmtId="9" fontId="8" fillId="0" borderId="5" xfId="0" applyNumberFormat="1" applyFont="1" applyBorder="1"/>
    <xf numFmtId="0" fontId="0" fillId="0" borderId="0" xfId="0" applyAlignment="1">
      <alignment horizontal="left" vertical="center" wrapText="1"/>
    </xf>
    <xf numFmtId="0" fontId="17" fillId="0" borderId="5" xfId="0" applyFont="1" applyBorder="1"/>
    <xf numFmtId="43" fontId="0" fillId="8" borderId="0" xfId="1" applyFont="1" applyFill="1"/>
    <xf numFmtId="164" fontId="0" fillId="8" borderId="0" xfId="0" applyNumberFormat="1" applyFill="1"/>
    <xf numFmtId="0" fontId="3" fillId="1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0" fillId="0" borderId="0" xfId="1" applyFont="1" applyFill="1" applyBorder="1"/>
    <xf numFmtId="0" fontId="0" fillId="0" borderId="0" xfId="0" applyFill="1" applyBorder="1"/>
    <xf numFmtId="0" fontId="3" fillId="9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0" borderId="5" xfId="0" applyFont="1" applyBorder="1"/>
    <xf numFmtId="0" fontId="3" fillId="8" borderId="5" xfId="0" applyFont="1" applyFill="1" applyBorder="1" applyAlignment="1">
      <alignment horizontal="center"/>
    </xf>
    <xf numFmtId="164" fontId="3" fillId="8" borderId="5" xfId="0" applyNumberFormat="1" applyFont="1" applyFill="1" applyBorder="1" applyAlignment="1">
      <alignment horizontal="center"/>
    </xf>
    <xf numFmtId="2" fontId="0" fillId="10" borderId="0" xfId="0" applyNumberFormat="1" applyFill="1"/>
    <xf numFmtId="2" fontId="0" fillId="9" borderId="0" xfId="0" applyNumberFormat="1" applyFill="1"/>
    <xf numFmtId="2" fontId="0" fillId="7" borderId="0" xfId="0" applyNumberFormat="1" applyFill="1"/>
    <xf numFmtId="164" fontId="0" fillId="7" borderId="0" xfId="1" applyNumberFormat="1" applyFont="1" applyFill="1"/>
    <xf numFmtId="164" fontId="0" fillId="9" borderId="0" xfId="1" applyNumberFormat="1" applyFont="1" applyFill="1"/>
    <xf numFmtId="164" fontId="0" fillId="10" borderId="0" xfId="1" applyNumberFormat="1" applyFont="1" applyFill="1"/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0" fillId="0" borderId="0" xfId="0" applyNumberFormat="1" applyFill="1"/>
    <xf numFmtId="164" fontId="4" fillId="0" borderId="5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2" fontId="8" fillId="0" borderId="0" xfId="0" applyNumberFormat="1" applyFont="1" applyBorder="1" applyAlignment="1"/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164" fontId="15" fillId="0" borderId="0" xfId="0" applyNumberFormat="1" applyFont="1" applyBorder="1" applyAlignment="1">
      <alignment horizontal="left" vertical="center" wrapText="1"/>
    </xf>
    <xf numFmtId="0" fontId="0" fillId="11" borderId="16" xfId="0" applyFill="1" applyBorder="1"/>
    <xf numFmtId="0" fontId="0" fillId="11" borderId="0" xfId="0" applyFill="1" applyBorder="1" applyAlignment="1">
      <alignment horizontal="left" indent="1"/>
    </xf>
    <xf numFmtId="0" fontId="0" fillId="11" borderId="0" xfId="0" applyFill="1" applyBorder="1"/>
    <xf numFmtId="0" fontId="0" fillId="11" borderId="17" xfId="0" applyFill="1" applyBorder="1"/>
    <xf numFmtId="164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Border="1"/>
    <xf numFmtId="14" fontId="7" fillId="0" borderId="0" xfId="0" applyNumberFormat="1" applyFont="1"/>
    <xf numFmtId="0" fontId="20" fillId="0" borderId="0" xfId="0" applyFont="1" applyAlignment="1">
      <alignment horizontal="center" vertical="top"/>
    </xf>
    <xf numFmtId="9" fontId="0" fillId="0" borderId="5" xfId="0" applyNumberFormat="1" applyBorder="1"/>
    <xf numFmtId="7" fontId="16" fillId="0" borderId="1" xfId="1" applyNumberFormat="1" applyFont="1" applyBorder="1" applyAlignment="1"/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11" borderId="9" xfId="0" applyFont="1" applyFill="1" applyBorder="1" applyAlignment="1">
      <alignment horizontal="left" wrapText="1"/>
    </xf>
    <xf numFmtId="0" fontId="0" fillId="11" borderId="5" xfId="0" applyFont="1" applyFill="1" applyBorder="1" applyAlignment="1">
      <alignment horizontal="left" wrapText="1"/>
    </xf>
    <xf numFmtId="0" fontId="0" fillId="11" borderId="10" xfId="0" applyFont="1" applyFill="1" applyBorder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4" fontId="8" fillId="0" borderId="2" xfId="0" applyNumberFormat="1" applyFont="1" applyBorder="1" applyAlignment="1">
      <alignment horizontal="left" vertical="center"/>
    </xf>
    <xf numFmtId="14" fontId="8" fillId="0" borderId="3" xfId="0" applyNumberFormat="1" applyFont="1" applyBorder="1" applyAlignment="1">
      <alignment horizontal="left" vertical="center"/>
    </xf>
    <xf numFmtId="14" fontId="8" fillId="0" borderId="4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left"/>
    </xf>
    <xf numFmtId="49" fontId="8" fillId="0" borderId="4" xfId="0" applyNumberFormat="1" applyFont="1" applyBorder="1" applyAlignment="1">
      <alignment horizontal="left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8" fillId="0" borderId="0" xfId="0" applyFont="1" applyBorder="1"/>
    <xf numFmtId="0" fontId="10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left" vertical="center" wrapText="1"/>
    </xf>
    <xf numFmtId="164" fontId="8" fillId="0" borderId="4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166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164" fontId="8" fillId="0" borderId="2" xfId="1" applyNumberFormat="1" applyFont="1" applyBorder="1" applyAlignment="1">
      <alignment horizontal="left" vertical="center"/>
    </xf>
    <xf numFmtId="164" fontId="8" fillId="0" borderId="3" xfId="1" applyNumberFormat="1" applyFont="1" applyBorder="1" applyAlignment="1">
      <alignment horizontal="left" vertical="center"/>
    </xf>
    <xf numFmtId="164" fontId="8" fillId="0" borderId="4" xfId="1" applyNumberFormat="1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164" fontId="15" fillId="0" borderId="2" xfId="0" applyNumberFormat="1" applyFont="1" applyBorder="1" applyAlignment="1">
      <alignment horizontal="left" vertical="center" wrapText="1"/>
    </xf>
    <xf numFmtId="164" fontId="15" fillId="0" borderId="4" xfId="0" applyNumberFormat="1" applyFont="1" applyBorder="1" applyAlignment="1">
      <alignment horizontal="left" vertical="center" wrapText="1"/>
    </xf>
    <xf numFmtId="2" fontId="8" fillId="0" borderId="2" xfId="0" applyNumberFormat="1" applyFont="1" applyBorder="1" applyAlignment="1">
      <alignment horizontal="left"/>
    </xf>
    <xf numFmtId="2" fontId="8" fillId="0" borderId="3" xfId="0" applyNumberFormat="1" applyFont="1" applyBorder="1" applyAlignment="1">
      <alignment horizontal="left"/>
    </xf>
    <xf numFmtId="2" fontId="8" fillId="0" borderId="4" xfId="0" applyNumberFormat="1" applyFont="1" applyBorder="1" applyAlignment="1">
      <alignment horizontal="left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0" fontId="8" fillId="0" borderId="9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164" fontId="8" fillId="0" borderId="5" xfId="1" applyNumberFormat="1" applyFont="1" applyBorder="1" applyAlignment="1">
      <alignment horizontal="left"/>
    </xf>
    <xf numFmtId="0" fontId="8" fillId="0" borderId="5" xfId="0" applyFont="1" applyBorder="1" applyAlignment="1">
      <alignment horizontal="center" wrapText="1"/>
    </xf>
    <xf numFmtId="0" fontId="0" fillId="0" borderId="5" xfId="0" applyBorder="1" applyAlignment="1">
      <alignment horizontal="left" wrapText="1"/>
    </xf>
    <xf numFmtId="166" fontId="0" fillId="0" borderId="5" xfId="0" applyNumberFormat="1" applyFont="1" applyBorder="1" applyAlignment="1">
      <alignment horizontal="left"/>
    </xf>
    <xf numFmtId="167" fontId="8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2" fontId="0" fillId="0" borderId="5" xfId="0" applyNumberFormat="1" applyBorder="1"/>
  </cellXfs>
  <cellStyles count="3">
    <cellStyle name="Comma" xfId="1" builtinId="3"/>
    <cellStyle name="Normal" xfId="0" builtinId="0"/>
    <cellStyle name="Percent" xfId="2" builtinId="5"/>
  </cellStyles>
  <dxfs count="6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checked="Checked" firstButton="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firstButton="1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Radio" checked="Checked" firstButton="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checked="Checked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18</xdr:row>
          <xdr:rowOff>203200</xdr:rowOff>
        </xdr:from>
        <xdr:to>
          <xdr:col>1</xdr:col>
          <xdr:colOff>685800</xdr:colOff>
          <xdr:row>20</xdr:row>
          <xdr:rowOff>25400</xdr:rowOff>
        </xdr:to>
        <xdr:sp macro="" textlink="">
          <xdr:nvSpPr>
            <xdr:cNvPr id="1027" name="Check Box 3" descr="Fall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Fall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698500</xdr:colOff>
          <xdr:row>19</xdr:row>
          <xdr:rowOff>12700</xdr:rowOff>
        </xdr:from>
        <xdr:to>
          <xdr:col>5</xdr:col>
          <xdr:colOff>520700</xdr:colOff>
          <xdr:row>20</xdr:row>
          <xdr:rowOff>12700</xdr:rowOff>
        </xdr:to>
        <xdr:sp macro="" textlink="">
          <xdr:nvSpPr>
            <xdr:cNvPr id="1029" name="Check Box 5" descr="Spring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Spring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19</xdr:row>
          <xdr:rowOff>0</xdr:rowOff>
        </xdr:from>
        <xdr:to>
          <xdr:col>3</xdr:col>
          <xdr:colOff>596900</xdr:colOff>
          <xdr:row>20</xdr:row>
          <xdr:rowOff>0</xdr:rowOff>
        </xdr:to>
        <xdr:sp macro="" textlink="">
          <xdr:nvSpPr>
            <xdr:cNvPr id="1031" name="Check Box 7" descr="Winter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Winter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38100</xdr:rowOff>
        </xdr:from>
        <xdr:to>
          <xdr:col>0</xdr:col>
          <xdr:colOff>190500</xdr:colOff>
          <xdr:row>51</xdr:row>
          <xdr:rowOff>241300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</xdr:row>
          <xdr:rowOff>88900</xdr:rowOff>
        </xdr:from>
        <xdr:to>
          <xdr:col>0</xdr:col>
          <xdr:colOff>254000</xdr:colOff>
          <xdr:row>53</xdr:row>
          <xdr:rowOff>279400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</xdr:row>
          <xdr:rowOff>101600</xdr:rowOff>
        </xdr:from>
        <xdr:to>
          <xdr:col>0</xdr:col>
          <xdr:colOff>254000</xdr:colOff>
          <xdr:row>55</xdr:row>
          <xdr:rowOff>215900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88900</xdr:rowOff>
        </xdr:from>
        <xdr:to>
          <xdr:col>0</xdr:col>
          <xdr:colOff>254000</xdr:colOff>
          <xdr:row>57</xdr:row>
          <xdr:rowOff>279400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72</xdr:row>
          <xdr:rowOff>190500</xdr:rowOff>
        </xdr:from>
        <xdr:to>
          <xdr:col>4</xdr:col>
          <xdr:colOff>241300</xdr:colOff>
          <xdr:row>74</xdr:row>
          <xdr:rowOff>12700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73</xdr:row>
          <xdr:rowOff>50800</xdr:rowOff>
        </xdr:from>
        <xdr:to>
          <xdr:col>5</xdr:col>
          <xdr:colOff>241300</xdr:colOff>
          <xdr:row>74</xdr:row>
          <xdr:rowOff>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50800</xdr:rowOff>
        </xdr:from>
        <xdr:to>
          <xdr:col>0</xdr:col>
          <xdr:colOff>228600</xdr:colOff>
          <xdr:row>60</xdr:row>
          <xdr:rowOff>254000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61</xdr:row>
          <xdr:rowOff>63500</xdr:rowOff>
        </xdr:from>
        <xdr:to>
          <xdr:col>0</xdr:col>
          <xdr:colOff>254000</xdr:colOff>
          <xdr:row>61</xdr:row>
          <xdr:rowOff>254000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279400</xdr:rowOff>
        </xdr:from>
        <xdr:to>
          <xdr:col>8</xdr:col>
          <xdr:colOff>508000</xdr:colOff>
          <xdr:row>59</xdr:row>
          <xdr:rowOff>0</xdr:rowOff>
        </xdr:to>
        <xdr:sp macro="" textlink="">
          <xdr:nvSpPr>
            <xdr:cNvPr id="1058" name="Group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2286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Group Box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</xdr:colOff>
          <xdr:row>60</xdr:row>
          <xdr:rowOff>25400</xdr:rowOff>
        </xdr:from>
        <xdr:to>
          <xdr:col>8</xdr:col>
          <xdr:colOff>508000</xdr:colOff>
          <xdr:row>63</xdr:row>
          <xdr:rowOff>0</xdr:rowOff>
        </xdr:to>
        <xdr:sp macro="" textlink="">
          <xdr:nvSpPr>
            <xdr:cNvPr id="1060" name="Group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2286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Group Box 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72</xdr:row>
          <xdr:rowOff>165100</xdr:rowOff>
        </xdr:from>
        <xdr:to>
          <xdr:col>5</xdr:col>
          <xdr:colOff>584200</xdr:colOff>
          <xdr:row>74</xdr:row>
          <xdr:rowOff>101600</xdr:rowOff>
        </xdr:to>
        <xdr:sp macro="" textlink="">
          <xdr:nvSpPr>
            <xdr:cNvPr id="1061" name="Group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2286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Group Box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558800</xdr:colOff>
          <xdr:row>67</xdr:row>
          <xdr:rowOff>38100</xdr:rowOff>
        </xdr:from>
        <xdr:to>
          <xdr:col>4</xdr:col>
          <xdr:colOff>241300</xdr:colOff>
          <xdr:row>67</xdr:row>
          <xdr:rowOff>381000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736600</xdr:colOff>
          <xdr:row>67</xdr:row>
          <xdr:rowOff>25400</xdr:rowOff>
        </xdr:from>
        <xdr:to>
          <xdr:col>5</xdr:col>
          <xdr:colOff>241300</xdr:colOff>
          <xdr:row>67</xdr:row>
          <xdr:rowOff>393700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66</xdr:row>
          <xdr:rowOff>165100</xdr:rowOff>
        </xdr:from>
        <xdr:to>
          <xdr:col>5</xdr:col>
          <xdr:colOff>584200</xdr:colOff>
          <xdr:row>67</xdr:row>
          <xdr:rowOff>342900</xdr:rowOff>
        </xdr:to>
        <xdr:sp macro="" textlink="">
          <xdr:nvSpPr>
            <xdr:cNvPr id="1065" name="Group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2286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Group Box 37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330200</xdr:colOff>
          <xdr:row>13</xdr:row>
          <xdr:rowOff>0</xdr:rowOff>
        </xdr:from>
        <xdr:to>
          <xdr:col>11</xdr:col>
          <xdr:colOff>558800</xdr:colOff>
          <xdr:row>14</xdr:row>
          <xdr:rowOff>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279400</xdr:colOff>
          <xdr:row>13</xdr:row>
          <xdr:rowOff>0</xdr:rowOff>
        </xdr:from>
        <xdr:to>
          <xdr:col>13</xdr:col>
          <xdr:colOff>520700</xdr:colOff>
          <xdr:row>13</xdr:row>
          <xdr:rowOff>177800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469900</xdr:colOff>
          <xdr:row>27</xdr:row>
          <xdr:rowOff>177800</xdr:rowOff>
        </xdr:from>
        <xdr:to>
          <xdr:col>5</xdr:col>
          <xdr:colOff>25400</xdr:colOff>
          <xdr:row>29</xdr:row>
          <xdr:rowOff>12700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482600</xdr:colOff>
          <xdr:row>30</xdr:row>
          <xdr:rowOff>12700</xdr:rowOff>
        </xdr:from>
        <xdr:to>
          <xdr:col>9</xdr:col>
          <xdr:colOff>12700</xdr:colOff>
          <xdr:row>30</xdr:row>
          <xdr:rowOff>177800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368300</xdr:colOff>
          <xdr:row>29</xdr:row>
          <xdr:rowOff>12700</xdr:rowOff>
        </xdr:from>
        <xdr:to>
          <xdr:col>11</xdr:col>
          <xdr:colOff>558800</xdr:colOff>
          <xdr:row>30</xdr:row>
          <xdr:rowOff>0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2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330200</xdr:colOff>
          <xdr:row>29</xdr:row>
          <xdr:rowOff>0</xdr:rowOff>
        </xdr:from>
        <xdr:to>
          <xdr:col>13</xdr:col>
          <xdr:colOff>558800</xdr:colOff>
          <xdr:row>30</xdr:row>
          <xdr:rowOff>0</xdr:rowOff>
        </xdr:to>
        <xdr:sp macro="" textlink="">
          <xdr:nvSpPr>
            <xdr:cNvPr id="2060" name="Option Butto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0</xdr:row>
          <xdr:rowOff>0</xdr:rowOff>
        </xdr:from>
        <xdr:to>
          <xdr:col>3</xdr:col>
          <xdr:colOff>0</xdr:colOff>
          <xdr:row>1</xdr:row>
          <xdr:rowOff>12700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2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10" Type="http://schemas.openxmlformats.org/officeDocument/2006/relationships/ctrlProp" Target="../ctrlProps/ctrlProp24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XFC115"/>
  <sheetViews>
    <sheetView showGridLines="0" tabSelected="1" topLeftCell="A75" zoomScale="110" zoomScaleNormal="110" workbookViewId="0">
      <selection activeCell="B15" sqref="B15:I15"/>
    </sheetView>
  </sheetViews>
  <sheetFormatPr baseColWidth="10" defaultColWidth="0" defaultRowHeight="15" zeroHeight="1"/>
  <cols>
    <col min="1" max="1" width="19.6640625" customWidth="1"/>
    <col min="2" max="2" width="10.5" customWidth="1"/>
    <col min="3" max="4" width="9.1640625" customWidth="1"/>
    <col min="5" max="5" width="12" customWidth="1"/>
    <col min="6" max="6" width="9.1640625" customWidth="1"/>
    <col min="7" max="7" width="11" customWidth="1"/>
    <col min="8" max="9" width="9.1640625" customWidth="1"/>
    <col min="10" max="16383" width="9.1640625" hidden="1"/>
    <col min="16384" max="16384" width="0.83203125" customWidth="1"/>
  </cols>
  <sheetData>
    <row r="1" spans="1:9" ht="33.75" customHeight="1">
      <c r="A1" s="134" t="s">
        <v>60</v>
      </c>
      <c r="B1" s="134"/>
      <c r="C1" s="134"/>
      <c r="D1" s="134"/>
      <c r="E1" s="134"/>
      <c r="F1" s="134"/>
      <c r="G1" s="134"/>
      <c r="H1" s="134"/>
      <c r="I1" s="134"/>
    </row>
    <row r="2" spans="1:9" ht="21" customHeight="1">
      <c r="A2" s="138" t="s">
        <v>7</v>
      </c>
      <c r="B2" s="139"/>
      <c r="C2" s="139"/>
      <c r="D2" s="139"/>
      <c r="E2" s="139"/>
      <c r="F2" s="139"/>
      <c r="G2" s="139"/>
      <c r="H2" s="139"/>
      <c r="I2" s="140"/>
    </row>
    <row r="3" spans="1:9" ht="18" customHeight="1">
      <c r="A3" s="74" t="s">
        <v>0</v>
      </c>
      <c r="B3" s="144"/>
      <c r="C3" s="145"/>
      <c r="D3" s="145"/>
      <c r="E3" s="145"/>
      <c r="F3" s="145"/>
      <c r="G3" s="145"/>
      <c r="H3" s="145"/>
      <c r="I3" s="146"/>
    </row>
    <row r="4" spans="1:9" ht="18" customHeight="1">
      <c r="A4" s="74" t="s">
        <v>1</v>
      </c>
      <c r="B4" s="147"/>
      <c r="C4" s="148"/>
      <c r="D4" s="148"/>
      <c r="E4" s="148"/>
      <c r="F4" s="148"/>
      <c r="G4" s="148"/>
      <c r="H4" s="148"/>
      <c r="I4" s="149"/>
    </row>
    <row r="5" spans="1:9" ht="18" customHeight="1">
      <c r="A5" s="74" t="s">
        <v>2</v>
      </c>
      <c r="B5" s="150"/>
      <c r="C5" s="151"/>
      <c r="D5" s="151"/>
      <c r="E5" s="151"/>
      <c r="F5" s="151"/>
      <c r="G5" s="151"/>
      <c r="H5" s="151"/>
      <c r="I5" s="152"/>
    </row>
    <row r="6" spans="1:9" ht="18" customHeight="1">
      <c r="A6" s="74" t="s">
        <v>3</v>
      </c>
      <c r="B6" s="128"/>
      <c r="C6" s="25"/>
      <c r="D6" s="25"/>
      <c r="E6" s="25"/>
      <c r="F6" s="25"/>
      <c r="G6" s="25"/>
      <c r="H6" s="25"/>
      <c r="I6" s="26"/>
    </row>
    <row r="7" spans="1:9" ht="18" customHeight="1">
      <c r="A7" s="74" t="s">
        <v>4</v>
      </c>
      <c r="B7" s="147"/>
      <c r="C7" s="148"/>
      <c r="D7" s="148"/>
      <c r="E7" s="148"/>
      <c r="F7" s="148"/>
      <c r="G7" s="148"/>
      <c r="H7" s="148"/>
      <c r="I7" s="149"/>
    </row>
    <row r="8" spans="1:9" ht="18" customHeight="1">
      <c r="A8" s="74" t="s">
        <v>5</v>
      </c>
      <c r="B8" s="24"/>
      <c r="C8" s="129"/>
      <c r="D8" s="129"/>
      <c r="E8" s="129"/>
      <c r="F8" s="129"/>
      <c r="G8" s="129"/>
      <c r="H8" s="129"/>
      <c r="I8" s="130"/>
    </row>
    <row r="9" spans="1:9" ht="18" customHeight="1">
      <c r="A9" s="74" t="s">
        <v>6</v>
      </c>
      <c r="B9" s="24" t="s">
        <v>182</v>
      </c>
      <c r="C9" s="25"/>
      <c r="D9" s="25"/>
      <c r="E9" s="25"/>
      <c r="F9" s="25"/>
      <c r="G9" s="25"/>
      <c r="H9" s="25"/>
      <c r="I9" s="26"/>
    </row>
    <row r="10" spans="1:9"/>
    <row r="11" spans="1:9" ht="21" customHeight="1">
      <c r="A11" s="138" t="s">
        <v>8</v>
      </c>
      <c r="B11" s="139"/>
      <c r="C11" s="139"/>
      <c r="D11" s="139"/>
      <c r="E11" s="139"/>
      <c r="F11" s="139"/>
      <c r="G11" s="139"/>
      <c r="H11" s="139"/>
      <c r="I11" s="140"/>
    </row>
    <row r="12" spans="1:9" ht="18" customHeight="1">
      <c r="A12" s="74" t="s">
        <v>9</v>
      </c>
      <c r="B12" s="147"/>
      <c r="C12" s="148"/>
      <c r="D12" s="148"/>
      <c r="E12" s="148"/>
      <c r="F12" s="148"/>
      <c r="G12" s="148"/>
      <c r="H12" s="148"/>
      <c r="I12" s="149"/>
    </row>
    <row r="13" spans="1:9" ht="18" customHeight="1">
      <c r="A13" s="74" t="s">
        <v>10</v>
      </c>
      <c r="B13" s="147"/>
      <c r="C13" s="148"/>
      <c r="D13" s="148"/>
      <c r="E13" s="148"/>
      <c r="F13" s="148"/>
      <c r="G13" s="148"/>
      <c r="H13" s="148"/>
      <c r="I13" s="149"/>
    </row>
    <row r="14" spans="1:9" ht="18" customHeight="1">
      <c r="A14" s="74" t="s">
        <v>11</v>
      </c>
      <c r="B14" s="24"/>
      <c r="C14" s="25"/>
      <c r="D14" s="25"/>
      <c r="E14" s="25"/>
      <c r="F14" s="25"/>
      <c r="G14" s="25"/>
      <c r="H14" s="25"/>
      <c r="I14" s="26"/>
    </row>
    <row r="15" spans="1:9" ht="18" customHeight="1">
      <c r="A15" s="75" t="s">
        <v>12</v>
      </c>
      <c r="B15" s="153" t="str">
        <f>IF(SUM(COUNTIF(B14,{"*1630*","*1640*"})),"9/12","9/9")</f>
        <v>9/9</v>
      </c>
      <c r="C15" s="154"/>
      <c r="D15" s="154"/>
      <c r="E15" s="154"/>
      <c r="F15" s="154"/>
      <c r="G15" s="154"/>
      <c r="H15" s="154"/>
      <c r="I15" s="155"/>
    </row>
    <row r="16" spans="1:9"/>
    <row r="17" spans="1:9" ht="21" customHeight="1">
      <c r="A17" s="138" t="s">
        <v>20</v>
      </c>
      <c r="B17" s="139"/>
      <c r="C17" s="139"/>
      <c r="D17" s="139"/>
      <c r="E17" s="139"/>
      <c r="F17" s="139"/>
      <c r="G17" s="139"/>
      <c r="H17" s="139"/>
      <c r="I17" s="140"/>
    </row>
    <row r="18" spans="1:9" ht="18" customHeight="1">
      <c r="A18" s="75" t="s">
        <v>21</v>
      </c>
      <c r="B18" s="24" t="s">
        <v>187</v>
      </c>
      <c r="C18" s="25"/>
      <c r="D18" s="25"/>
      <c r="E18" s="25"/>
      <c r="F18" s="25"/>
      <c r="G18" s="25"/>
      <c r="H18" s="25"/>
      <c r="I18" s="26"/>
    </row>
    <row r="19" spans="1:9" ht="18" customHeight="1">
      <c r="A19" s="75" t="s">
        <v>22</v>
      </c>
      <c r="B19" s="185"/>
      <c r="C19" s="186"/>
      <c r="D19" s="186"/>
      <c r="E19" s="186"/>
      <c r="F19" s="186"/>
      <c r="G19" s="186"/>
      <c r="H19" s="186"/>
      <c r="I19" s="187"/>
    </row>
    <row r="20" spans="1:9" ht="18" customHeight="1">
      <c r="A20" s="74" t="s">
        <v>23</v>
      </c>
      <c r="B20" s="21"/>
      <c r="C20" s="17"/>
      <c r="D20" s="22"/>
      <c r="E20" s="17"/>
      <c r="F20" s="17"/>
      <c r="G20" s="17"/>
      <c r="H20" s="17"/>
      <c r="I20" s="13"/>
    </row>
    <row r="21" spans="1:9"/>
    <row r="22" spans="1:9">
      <c r="A22" s="21" t="s">
        <v>24</v>
      </c>
      <c r="B22" s="141" t="s">
        <v>25</v>
      </c>
      <c r="C22" s="142"/>
      <c r="D22" s="143"/>
      <c r="E22" s="23" t="s">
        <v>26</v>
      </c>
      <c r="F22" s="23" t="s">
        <v>27</v>
      </c>
      <c r="G22" s="23" t="s">
        <v>28</v>
      </c>
      <c r="H22" s="23" t="s">
        <v>29</v>
      </c>
      <c r="I22" s="23" t="s">
        <v>30</v>
      </c>
    </row>
    <row r="23" spans="1:9" ht="19" customHeight="1">
      <c r="A23" s="76" t="s">
        <v>31</v>
      </c>
      <c r="B23" s="135"/>
      <c r="C23" s="136"/>
      <c r="D23" s="137"/>
      <c r="E23" s="27"/>
      <c r="F23" s="27"/>
      <c r="G23" s="27"/>
      <c r="H23" s="27"/>
      <c r="I23" s="28"/>
    </row>
    <row r="24" spans="1:9" ht="19" customHeight="1">
      <c r="A24" s="76" t="s">
        <v>31</v>
      </c>
      <c r="B24" s="135"/>
      <c r="C24" s="136"/>
      <c r="D24" s="137"/>
      <c r="E24" s="27"/>
      <c r="F24" s="27"/>
      <c r="G24" s="27"/>
      <c r="H24" s="27"/>
      <c r="I24" s="28"/>
    </row>
    <row r="25" spans="1:9" ht="19" customHeight="1">
      <c r="A25" s="76" t="s">
        <v>31</v>
      </c>
      <c r="B25" s="135"/>
      <c r="C25" s="136"/>
      <c r="D25" s="137"/>
      <c r="E25" s="27"/>
      <c r="F25" s="27"/>
      <c r="G25" s="27"/>
      <c r="H25" s="27"/>
      <c r="I25" s="28"/>
    </row>
    <row r="26" spans="1:9" ht="7.5" customHeight="1">
      <c r="G26" s="6"/>
    </row>
    <row r="27" spans="1:9" s="4" customFormat="1">
      <c r="A27" s="33" t="s">
        <v>34</v>
      </c>
      <c r="B27" s="34"/>
      <c r="C27" s="34"/>
      <c r="D27" s="34"/>
      <c r="E27" s="34"/>
      <c r="F27" s="34"/>
      <c r="G27" s="35"/>
      <c r="H27" s="36"/>
      <c r="I27" s="37">
        <f>SUM(I23:I25)</f>
        <v>0</v>
      </c>
    </row>
    <row r="28" spans="1:9"/>
    <row r="29" spans="1:9">
      <c r="A29" s="21" t="s">
        <v>24</v>
      </c>
      <c r="B29" s="141" t="s">
        <v>25</v>
      </c>
      <c r="C29" s="142"/>
      <c r="D29" s="143"/>
      <c r="E29" s="23" t="s">
        <v>26</v>
      </c>
      <c r="F29" s="23" t="s">
        <v>27</v>
      </c>
      <c r="G29" s="23" t="s">
        <v>28</v>
      </c>
      <c r="H29" s="23" t="s">
        <v>29</v>
      </c>
      <c r="I29" s="23" t="s">
        <v>30</v>
      </c>
    </row>
    <row r="30" spans="1:9" ht="19" customHeight="1">
      <c r="A30" s="76" t="s">
        <v>32</v>
      </c>
      <c r="B30" s="135"/>
      <c r="C30" s="136"/>
      <c r="D30" s="137"/>
      <c r="E30" s="27"/>
      <c r="F30" s="27"/>
      <c r="G30" s="27"/>
      <c r="H30" s="27"/>
      <c r="I30" s="28"/>
    </row>
    <row r="31" spans="1:9" ht="19" customHeight="1">
      <c r="A31" s="76" t="s">
        <v>32</v>
      </c>
      <c r="B31" s="135"/>
      <c r="C31" s="136"/>
      <c r="D31" s="137"/>
      <c r="E31" s="27"/>
      <c r="F31" s="27"/>
      <c r="G31" s="27"/>
      <c r="H31" s="27"/>
      <c r="I31" s="28"/>
    </row>
    <row r="32" spans="1:9" ht="19" customHeight="1">
      <c r="A32" s="76" t="s">
        <v>32</v>
      </c>
      <c r="B32" s="135"/>
      <c r="C32" s="136"/>
      <c r="D32" s="137"/>
      <c r="E32" s="27"/>
      <c r="F32" s="27"/>
      <c r="G32" s="27"/>
      <c r="H32" s="27"/>
      <c r="I32" s="28"/>
    </row>
    <row r="33" spans="1:9" ht="7.5" customHeight="1">
      <c r="G33" s="6"/>
    </row>
    <row r="34" spans="1:9" s="4" customFormat="1">
      <c r="A34" s="33" t="s">
        <v>35</v>
      </c>
      <c r="B34" s="34"/>
      <c r="C34" s="34"/>
      <c r="D34" s="34"/>
      <c r="E34" s="34"/>
      <c r="F34" s="34"/>
      <c r="G34" s="35"/>
      <c r="H34" s="36"/>
      <c r="I34" s="37">
        <f>SUM(I30:I32)</f>
        <v>0</v>
      </c>
    </row>
    <row r="35" spans="1:9"/>
    <row r="36" spans="1:9">
      <c r="A36" s="21" t="s">
        <v>24</v>
      </c>
      <c r="B36" s="141" t="s">
        <v>25</v>
      </c>
      <c r="C36" s="142"/>
      <c r="D36" s="143"/>
      <c r="E36" s="23" t="s">
        <v>26</v>
      </c>
      <c r="F36" s="23" t="s">
        <v>27</v>
      </c>
      <c r="G36" s="23" t="s">
        <v>28</v>
      </c>
      <c r="H36" s="23" t="s">
        <v>29</v>
      </c>
      <c r="I36" s="23" t="s">
        <v>30</v>
      </c>
    </row>
    <row r="37" spans="1:9" ht="19" customHeight="1">
      <c r="A37" s="76" t="s">
        <v>33</v>
      </c>
      <c r="B37" s="135"/>
      <c r="C37" s="136"/>
      <c r="D37" s="137"/>
      <c r="E37" s="27"/>
      <c r="F37" s="27"/>
      <c r="G37" s="27"/>
      <c r="H37" s="27"/>
      <c r="I37" s="28"/>
    </row>
    <row r="38" spans="1:9" ht="19" customHeight="1">
      <c r="A38" s="76" t="s">
        <v>33</v>
      </c>
      <c r="B38" s="135"/>
      <c r="C38" s="136"/>
      <c r="D38" s="137"/>
      <c r="E38" s="27"/>
      <c r="F38" s="27"/>
      <c r="G38" s="27"/>
      <c r="H38" s="27"/>
      <c r="I38" s="28"/>
    </row>
    <row r="39" spans="1:9" ht="19" customHeight="1">
      <c r="A39" s="76" t="s">
        <v>33</v>
      </c>
      <c r="B39" s="135"/>
      <c r="C39" s="136"/>
      <c r="D39" s="137"/>
      <c r="E39" s="27"/>
      <c r="F39" s="27"/>
      <c r="G39" s="27"/>
      <c r="H39" s="27"/>
      <c r="I39" s="28"/>
    </row>
    <row r="40" spans="1:9" ht="7.5" customHeight="1">
      <c r="G40" s="6"/>
    </row>
    <row r="41" spans="1:9" s="4" customFormat="1">
      <c r="A41" s="33" t="s">
        <v>36</v>
      </c>
      <c r="B41" s="34"/>
      <c r="C41" s="34"/>
      <c r="D41" s="34"/>
      <c r="E41" s="34"/>
      <c r="F41" s="34"/>
      <c r="G41" s="35"/>
      <c r="H41" s="36"/>
      <c r="I41" s="37">
        <f>SUM(I37:I39)</f>
        <v>0</v>
      </c>
    </row>
    <row r="42" spans="1:9"/>
    <row r="43" spans="1:9">
      <c r="A43" s="7" t="s">
        <v>37</v>
      </c>
    </row>
    <row r="44" spans="1:9" ht="32">
      <c r="A44" s="9"/>
      <c r="B44" s="10" t="s">
        <v>30</v>
      </c>
      <c r="C44" s="10" t="s">
        <v>38</v>
      </c>
      <c r="D44" s="10" t="s">
        <v>39</v>
      </c>
      <c r="E44" s="10" t="s">
        <v>40</v>
      </c>
    </row>
    <row r="45" spans="1:9">
      <c r="A45" s="8" t="s">
        <v>31</v>
      </c>
      <c r="B45" s="29">
        <f>I27</f>
        <v>0</v>
      </c>
      <c r="C45" s="30">
        <f>ROUND((((100*I27)/3)/100), 2)</f>
        <v>0</v>
      </c>
      <c r="D45" s="31">
        <f t="shared" ref="D45:D47" si="0">(C45/3)</f>
        <v>0</v>
      </c>
      <c r="E45" s="32">
        <f>($B$19/3)*C45</f>
        <v>0</v>
      </c>
      <c r="F45" s="11"/>
    </row>
    <row r="46" spans="1:9">
      <c r="A46" s="8" t="s">
        <v>32</v>
      </c>
      <c r="B46" s="29">
        <f>I34</f>
        <v>0</v>
      </c>
      <c r="C46" s="30">
        <f>ROUND((((100*I34)/3)/100), 2)</f>
        <v>0</v>
      </c>
      <c r="D46" s="31">
        <f t="shared" si="0"/>
        <v>0</v>
      </c>
      <c r="E46" s="32">
        <f>($B$19/3)*C46</f>
        <v>0</v>
      </c>
    </row>
    <row r="47" spans="1:9">
      <c r="A47" s="8" t="s">
        <v>33</v>
      </c>
      <c r="B47" s="29">
        <f>I41</f>
        <v>0</v>
      </c>
      <c r="C47" s="30">
        <f>ROUND((((100*I41)/3)/100), 2)</f>
        <v>0</v>
      </c>
      <c r="D47" s="31">
        <f t="shared" si="0"/>
        <v>0</v>
      </c>
      <c r="E47" s="32">
        <f>($B$19/3)*C47</f>
        <v>0</v>
      </c>
    </row>
    <row r="48" spans="1:9">
      <c r="A48" s="8" t="s">
        <v>41</v>
      </c>
      <c r="B48" s="72">
        <f>SUM(B45:B47)</f>
        <v>0</v>
      </c>
      <c r="C48" s="77"/>
      <c r="D48" s="73">
        <f>ROUNDUP(SUM(D45:D47),2)</f>
        <v>0</v>
      </c>
      <c r="E48" s="127">
        <f>SUM(E45:E47)</f>
        <v>0</v>
      </c>
    </row>
    <row r="49" spans="1:9"/>
    <row r="50" spans="1:9" ht="22.5" customHeight="1">
      <c r="A50" s="138" t="s">
        <v>42</v>
      </c>
      <c r="B50" s="139"/>
      <c r="C50" s="139"/>
      <c r="D50" s="139"/>
      <c r="E50" s="139"/>
      <c r="F50" s="139"/>
      <c r="G50" s="139"/>
      <c r="H50" s="139"/>
      <c r="I50" s="140"/>
    </row>
    <row r="51" spans="1:9" ht="8.25" customHeight="1"/>
    <row r="52" spans="1:9" ht="25.5" customHeight="1">
      <c r="A52" s="159" t="s">
        <v>183</v>
      </c>
      <c r="B52" s="159"/>
      <c r="C52" s="159"/>
      <c r="D52" s="176"/>
      <c r="E52" s="177"/>
      <c r="F52" s="15"/>
      <c r="G52" s="163"/>
      <c r="H52" s="164"/>
    </row>
    <row r="53" spans="1:9" ht="8.25" customHeight="1">
      <c r="A53" s="12"/>
      <c r="B53" s="1"/>
      <c r="C53" s="1"/>
      <c r="D53" s="14"/>
      <c r="E53" s="15"/>
      <c r="F53" s="15"/>
      <c r="G53" s="15"/>
      <c r="H53" s="15"/>
    </row>
    <row r="54" spans="1:9" ht="25.5" customHeight="1">
      <c r="A54" s="1" t="s">
        <v>43</v>
      </c>
      <c r="B54" s="12"/>
      <c r="C54" s="12"/>
      <c r="D54" s="163"/>
      <c r="E54" s="164"/>
      <c r="F54" s="15"/>
      <c r="G54" s="163"/>
      <c r="H54" s="164"/>
    </row>
    <row r="55" spans="1:9" ht="8.25" customHeight="1">
      <c r="A55" s="12"/>
      <c r="B55" s="1"/>
      <c r="C55" s="1"/>
      <c r="D55" s="14"/>
      <c r="E55" s="15"/>
      <c r="F55" s="15"/>
      <c r="G55" s="15"/>
      <c r="H55" s="15"/>
    </row>
    <row r="56" spans="1:9" ht="30" customHeight="1">
      <c r="A56" s="159" t="s">
        <v>44</v>
      </c>
      <c r="B56" s="159"/>
      <c r="C56" s="159"/>
      <c r="D56" s="163"/>
      <c r="E56" s="164"/>
      <c r="G56" s="15"/>
      <c r="H56" s="15"/>
    </row>
    <row r="57" spans="1:9" ht="8.25" customHeight="1">
      <c r="A57" s="12"/>
      <c r="B57" s="1"/>
      <c r="C57" s="1"/>
      <c r="D57" s="14"/>
      <c r="E57" s="15"/>
      <c r="F57" s="15"/>
      <c r="G57" s="15"/>
      <c r="H57" s="15"/>
    </row>
    <row r="58" spans="1:9" ht="25.5" customHeight="1">
      <c r="A58" s="1" t="s">
        <v>45</v>
      </c>
      <c r="D58" s="178"/>
      <c r="E58" s="179"/>
      <c r="G58" s="163"/>
      <c r="H58" s="164"/>
    </row>
    <row r="59" spans="1:9" ht="8.25" customHeight="1"/>
    <row r="60" spans="1:9" ht="22.5" customHeight="1">
      <c r="A60" s="138" t="s">
        <v>169</v>
      </c>
      <c r="B60" s="139"/>
      <c r="C60" s="139"/>
      <c r="D60" s="139"/>
      <c r="E60" s="139"/>
      <c r="F60" s="139"/>
      <c r="G60" s="139"/>
      <c r="H60" s="139"/>
      <c r="I60" s="140"/>
    </row>
    <row r="61" spans="1:9" ht="25.5" customHeight="1">
      <c r="A61" s="159" t="s">
        <v>170</v>
      </c>
      <c r="B61" s="159"/>
      <c r="C61" s="160"/>
      <c r="D61" s="161"/>
      <c r="E61" s="161"/>
      <c r="F61" s="15"/>
      <c r="G61" s="162"/>
      <c r="H61" s="162"/>
    </row>
    <row r="62" spans="1:9" ht="25.5" customHeight="1">
      <c r="A62" s="1" t="s">
        <v>171</v>
      </c>
      <c r="B62" s="79"/>
      <c r="C62" s="79"/>
      <c r="D62" s="163"/>
      <c r="E62" s="164"/>
      <c r="F62" s="15"/>
      <c r="G62" s="162"/>
      <c r="H62" s="162"/>
    </row>
    <row r="63" spans="1:9" ht="8.25" customHeight="1">
      <c r="A63" s="79"/>
      <c r="B63" s="1"/>
      <c r="C63" s="1"/>
      <c r="D63" s="14"/>
      <c r="E63" s="15"/>
      <c r="F63" s="15"/>
      <c r="G63" s="15"/>
      <c r="H63" s="15"/>
    </row>
    <row r="64" spans="1:9" ht="22.5" customHeight="1">
      <c r="A64" s="138" t="s">
        <v>46</v>
      </c>
      <c r="B64" s="139"/>
      <c r="C64" s="139"/>
      <c r="D64" s="139"/>
      <c r="E64" s="139"/>
      <c r="F64" s="139"/>
      <c r="G64" s="139"/>
      <c r="H64" s="139"/>
      <c r="I64" s="140"/>
    </row>
    <row r="65" spans="1:9" ht="8.25" customHeight="1"/>
    <row r="66" spans="1:9" ht="76.5" customHeight="1">
      <c r="A66" s="159" t="s">
        <v>47</v>
      </c>
      <c r="B66" s="159"/>
      <c r="C66" s="16"/>
      <c r="D66" s="156"/>
      <c r="E66" s="157"/>
      <c r="F66" s="157"/>
      <c r="G66" s="157"/>
      <c r="H66" s="157"/>
      <c r="I66" s="158"/>
    </row>
    <row r="67" spans="1:9"/>
    <row r="68" spans="1:9" ht="33" customHeight="1">
      <c r="A68" s="168" t="s">
        <v>192</v>
      </c>
      <c r="B68" s="168"/>
      <c r="C68" s="168"/>
      <c r="E68" s="18" t="s">
        <v>49</v>
      </c>
      <c r="F68" s="18" t="s">
        <v>50</v>
      </c>
    </row>
    <row r="69" spans="1:9" ht="10.5" customHeight="1"/>
    <row r="70" spans="1:9">
      <c r="A70" t="s">
        <v>191</v>
      </c>
    </row>
    <row r="71" spans="1:9"/>
    <row r="72" spans="1:9" ht="72" customHeight="1">
      <c r="A72" s="169" t="s">
        <v>193</v>
      </c>
      <c r="B72" s="169"/>
      <c r="C72" s="169"/>
      <c r="D72" s="170"/>
      <c r="E72" s="171"/>
      <c r="F72" s="171"/>
      <c r="G72" s="171"/>
      <c r="H72" s="171"/>
      <c r="I72" s="172"/>
    </row>
    <row r="73" spans="1:9" ht="11.25" customHeight="1"/>
    <row r="74" spans="1:9" ht="20.25" customHeight="1">
      <c r="A74" s="1" t="s">
        <v>48</v>
      </c>
      <c r="E74" s="18" t="s">
        <v>49</v>
      </c>
      <c r="F74" s="18" t="s">
        <v>50</v>
      </c>
    </row>
    <row r="75" spans="1:9" ht="10.5" customHeight="1"/>
    <row r="76" spans="1:9" ht="21" customHeight="1">
      <c r="A76" s="1" t="s">
        <v>51</v>
      </c>
      <c r="D76" s="120"/>
      <c r="E76" s="120"/>
      <c r="F76" s="120"/>
      <c r="G76" s="165"/>
      <c r="H76" s="166"/>
      <c r="I76" s="167"/>
    </row>
    <row r="77" spans="1:9" ht="12" customHeight="1">
      <c r="A77" s="1"/>
      <c r="D77" s="105"/>
      <c r="E77" s="105"/>
      <c r="F77" s="105"/>
      <c r="G77" s="105"/>
      <c r="H77" s="105"/>
      <c r="I77" s="105"/>
    </row>
    <row r="78" spans="1:9" ht="21" customHeight="1">
      <c r="A78" s="122" t="s">
        <v>178</v>
      </c>
      <c r="B78" s="122"/>
      <c r="C78" s="122"/>
      <c r="D78" s="122"/>
      <c r="E78" s="122"/>
      <c r="F78" s="121"/>
      <c r="G78" s="144"/>
      <c r="H78" s="145"/>
      <c r="I78" s="146"/>
    </row>
    <row r="79" spans="1:9"/>
    <row r="80" spans="1:9" ht="81" customHeight="1">
      <c r="A80" s="1" t="s">
        <v>52</v>
      </c>
      <c r="D80" s="180"/>
      <c r="E80" s="181"/>
      <c r="F80" s="181"/>
      <c r="G80" s="181"/>
      <c r="H80" s="181"/>
      <c r="I80" s="182"/>
    </row>
    <row r="81" spans="1:9">
      <c r="A81" s="1" t="s">
        <v>194</v>
      </c>
    </row>
    <row r="82" spans="1:9">
      <c r="A82" s="1"/>
    </row>
    <row r="83" spans="1:9" ht="29.25" customHeight="1">
      <c r="A83" s="168" t="s">
        <v>53</v>
      </c>
      <c r="B83" s="168"/>
      <c r="C83" s="168"/>
      <c r="D83" s="168"/>
      <c r="E83" s="168"/>
      <c r="F83" s="168"/>
      <c r="G83" s="168"/>
      <c r="H83" s="168"/>
      <c r="I83" s="168"/>
    </row>
    <row r="84" spans="1:9" ht="8.25" customHeight="1"/>
    <row r="85" spans="1:9" ht="21.75" customHeight="1">
      <c r="A85" s="138" t="s">
        <v>54</v>
      </c>
      <c r="B85" s="139"/>
      <c r="C85" s="139"/>
      <c r="D85" s="139"/>
      <c r="E85" s="139"/>
      <c r="F85" s="139"/>
      <c r="G85" s="139"/>
      <c r="H85" s="139"/>
      <c r="I85" s="140"/>
    </row>
    <row r="86" spans="1:9" ht="8.25" customHeight="1"/>
    <row r="87" spans="1:9" ht="49.5" customHeight="1">
      <c r="A87" s="159" t="s">
        <v>55</v>
      </c>
      <c r="B87" s="159"/>
      <c r="C87" s="159"/>
      <c r="D87" s="156"/>
      <c r="E87" s="157"/>
      <c r="F87" s="157"/>
      <c r="G87" s="157"/>
      <c r="H87" s="157"/>
      <c r="I87" s="158"/>
    </row>
    <row r="88" spans="1:9"/>
    <row r="89" spans="1:9" ht="87" customHeight="1">
      <c r="A89" s="1" t="s">
        <v>56</v>
      </c>
      <c r="D89" s="156"/>
      <c r="E89" s="157"/>
      <c r="F89" s="157"/>
      <c r="G89" s="157"/>
      <c r="H89" s="157"/>
      <c r="I89" s="158"/>
    </row>
    <row r="90" spans="1:9"/>
    <row r="91" spans="1:9"/>
    <row r="92" spans="1:9" ht="20">
      <c r="A92" s="80"/>
      <c r="B92" s="80"/>
      <c r="C92" s="80"/>
      <c r="D92" s="80"/>
      <c r="E92" s="80"/>
      <c r="H92" s="183"/>
      <c r="I92" s="183"/>
    </row>
    <row r="93" spans="1:9">
      <c r="A93" t="s">
        <v>57</v>
      </c>
      <c r="H93" t="s">
        <v>58</v>
      </c>
    </row>
    <row r="94" spans="1:9"/>
    <row r="95" spans="1:9"/>
    <row r="96" spans="1:9">
      <c r="A96" s="19"/>
      <c r="B96" s="19"/>
      <c r="C96" s="19"/>
      <c r="D96" s="19"/>
      <c r="E96" s="19"/>
      <c r="G96" s="15"/>
      <c r="H96" s="184"/>
      <c r="I96" s="184"/>
    </row>
    <row r="97" spans="1:9">
      <c r="A97" t="s">
        <v>59</v>
      </c>
      <c r="H97" t="s">
        <v>58</v>
      </c>
    </row>
    <row r="98" spans="1:9" hidden="1"/>
    <row r="99" spans="1:9" hidden="1"/>
    <row r="100" spans="1:9" hidden="1"/>
    <row r="101" spans="1:9" hidden="1">
      <c r="H101" s="20"/>
    </row>
    <row r="102" spans="1:9"/>
    <row r="103" spans="1:9">
      <c r="I103" s="124">
        <v>44420</v>
      </c>
    </row>
    <row r="104" spans="1:9">
      <c r="A104" s="173" t="s">
        <v>180</v>
      </c>
      <c r="B104" s="174"/>
      <c r="C104" s="174"/>
      <c r="D104" s="174"/>
      <c r="E104" s="174"/>
      <c r="F104" s="174"/>
      <c r="G104" s="174"/>
      <c r="H104" s="174"/>
      <c r="I104" s="175"/>
    </row>
    <row r="105" spans="1:9">
      <c r="A105" s="116" t="s">
        <v>181</v>
      </c>
      <c r="B105" s="117"/>
      <c r="C105" s="118"/>
      <c r="D105" s="118"/>
      <c r="E105" s="118"/>
      <c r="F105" s="118"/>
      <c r="G105" s="118"/>
      <c r="H105" s="118"/>
      <c r="I105" s="119"/>
    </row>
    <row r="106" spans="1:9">
      <c r="A106" s="116" t="s">
        <v>186</v>
      </c>
      <c r="B106" s="117"/>
      <c r="C106" s="118"/>
      <c r="D106" s="118"/>
      <c r="E106" s="118"/>
      <c r="F106" s="118"/>
      <c r="G106" s="118"/>
      <c r="H106" s="118"/>
      <c r="I106" s="119"/>
    </row>
    <row r="107" spans="1:9" ht="33" customHeight="1">
      <c r="A107" s="131" t="s">
        <v>195</v>
      </c>
      <c r="B107" s="132"/>
      <c r="C107" s="132"/>
      <c r="D107" s="132"/>
      <c r="E107" s="132"/>
      <c r="F107" s="132"/>
      <c r="G107" s="132"/>
      <c r="H107" s="132"/>
      <c r="I107" s="133"/>
    </row>
    <row r="108" spans="1:9" hidden="1"/>
    <row r="109" spans="1:9" hidden="1"/>
    <row r="110" spans="1:9"/>
    <row r="111" spans="1:9"/>
    <row r="112" spans="1:9"/>
    <row r="113"/>
    <row r="114"/>
    <row r="115"/>
  </sheetData>
  <mergeCells count="58">
    <mergeCell ref="B25:D25"/>
    <mergeCell ref="B32:D32"/>
    <mergeCell ref="B37:D37"/>
    <mergeCell ref="B38:D38"/>
    <mergeCell ref="B29:D29"/>
    <mergeCell ref="D66:I66"/>
    <mergeCell ref="B36:D36"/>
    <mergeCell ref="A50:I50"/>
    <mergeCell ref="B39:D39"/>
    <mergeCell ref="G58:H58"/>
    <mergeCell ref="A104:I104"/>
    <mergeCell ref="D89:I89"/>
    <mergeCell ref="D52:E52"/>
    <mergeCell ref="G52:H52"/>
    <mergeCell ref="D54:E54"/>
    <mergeCell ref="D56:E56"/>
    <mergeCell ref="G54:H54"/>
    <mergeCell ref="D58:E58"/>
    <mergeCell ref="A85:I85"/>
    <mergeCell ref="A64:I64"/>
    <mergeCell ref="A52:C52"/>
    <mergeCell ref="D80:I80"/>
    <mergeCell ref="A87:C87"/>
    <mergeCell ref="H92:I92"/>
    <mergeCell ref="H96:I96"/>
    <mergeCell ref="A56:C56"/>
    <mergeCell ref="A17:I17"/>
    <mergeCell ref="D87:I87"/>
    <mergeCell ref="A60:I60"/>
    <mergeCell ref="A61:C61"/>
    <mergeCell ref="D61:E61"/>
    <mergeCell ref="G61:H61"/>
    <mergeCell ref="D62:E62"/>
    <mergeCell ref="G62:H62"/>
    <mergeCell ref="G78:I78"/>
    <mergeCell ref="G76:I76"/>
    <mergeCell ref="A83:I83"/>
    <mergeCell ref="A68:C68"/>
    <mergeCell ref="A72:C72"/>
    <mergeCell ref="D72:I72"/>
    <mergeCell ref="B19:I19"/>
    <mergeCell ref="A66:B66"/>
    <mergeCell ref="A107:I107"/>
    <mergeCell ref="A1:I1"/>
    <mergeCell ref="B30:D30"/>
    <mergeCell ref="B31:D31"/>
    <mergeCell ref="A11:I11"/>
    <mergeCell ref="A2:I2"/>
    <mergeCell ref="B22:D22"/>
    <mergeCell ref="B23:D23"/>
    <mergeCell ref="B24:D24"/>
    <mergeCell ref="B3:I3"/>
    <mergeCell ref="B4:I4"/>
    <mergeCell ref="B5:I5"/>
    <mergeCell ref="B7:I7"/>
    <mergeCell ref="B12:I12"/>
    <mergeCell ref="B13:I13"/>
    <mergeCell ref="B15:I15"/>
  </mergeCells>
  <dataValidations count="10">
    <dataValidation allowBlank="1" showInputMessage="1" showErrorMessage="1" prompt="Search Number (JPF#)" sqref="D52:E52 D54:E54 D61:E61" xr:uid="{00000000-0002-0000-0000-000000000000}"/>
    <dataValidation allowBlank="1" showInputMessage="1" showErrorMessage="1" prompt="Search Year" sqref="G52:H52 G61:H62" xr:uid="{00000000-0002-0000-0000-000001000000}"/>
    <dataValidation allowBlank="1" showInputMessage="1" showErrorMessage="1" prompt="Search Waiver (SWR#)" sqref="D56:E56 G58:H58" xr:uid="{00000000-0002-0000-0000-000002000000}"/>
    <dataValidation allowBlank="1" showInputMessage="1" showErrorMessage="1" prompt="Previous Year Search Waiver" sqref="D58:E58" xr:uid="{00000000-0002-0000-0000-000003000000}"/>
    <dataValidation allowBlank="1" showInputMessage="1" showErrorMessage="1" prompt="Position Number" sqref="D62:E62" xr:uid="{00000000-0002-0000-0000-000004000000}"/>
    <dataValidation allowBlank="1" showInputMessage="1" showErrorMessage="1" prompt="If Yes, salary at previous appointment" sqref="D77:I77 G76:I76" xr:uid="{00000000-0002-0000-0000-000005000000}"/>
    <dataValidation type="whole" allowBlank="1" showInputMessage="1" showErrorMessage="1" prompt="If Yes, quarters of service to date in Unit 18 titles in this department._x000a_Enter a whole number " sqref="G78:I78" xr:uid="{00000000-0002-0000-0000-000006000000}">
      <formula1>0</formula1>
      <formula2>18</formula2>
    </dataValidation>
    <dataValidation allowBlank="1" showInputMessage="1" showErrorMessage="1" prompt="Description of non-instructional assignments, if any" sqref="D66:I66" xr:uid="{00000000-0002-0000-0000-000007000000}"/>
    <dataValidation allowBlank="1" showInputMessage="1" showErrorMessage="1" prompt="Provide the campus, title, department, % time and pay basis" sqref="D72:I72" xr:uid="{00000000-0002-0000-0000-000008000000}"/>
    <dataValidation allowBlank="1" showInputMessage="1" showErrorMessage="1" prompt="Search Year if prior to Sept 2015" sqref="G54:H54" xr:uid="{00000000-0002-0000-0000-000009000000}"/>
  </dataValidations>
  <pageMargins left="0.41" right="0.36" top="0.75" bottom="0.5" header="0.3" footer="0.3"/>
  <pageSetup scale="93" fitToHeight="0" orientation="portrait" r:id="rId1"/>
  <headerFooter differentFirst="1">
    <oddHeader>&amp;CLECTURER AND SUPERVISOR OF TEACHER EDUCATION APPOINTMENT AND REAPPOINTMENT FORM</oddHeader>
    <firstHeader>&amp;L&amp;G</firstHeader>
    <firstFooter>&amp;R&amp;"-,Italic"&amp;9revised 1/2019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 altText="Fall">
                <anchor moveWithCells="1">
                  <from>
                    <xdr:col>1</xdr:col>
                    <xdr:colOff>38100</xdr:colOff>
                    <xdr:row>18</xdr:row>
                    <xdr:rowOff>203200</xdr:rowOff>
                  </from>
                  <to>
                    <xdr:col>1</xdr:col>
                    <xdr:colOff>685800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 altText="Spring">
                <anchor moveWithCells="1">
                  <from>
                    <xdr:col>4</xdr:col>
                    <xdr:colOff>698500</xdr:colOff>
                    <xdr:row>19</xdr:row>
                    <xdr:rowOff>12700</xdr:rowOff>
                  </from>
                  <to>
                    <xdr:col>5</xdr:col>
                    <xdr:colOff>520700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 altText="Winter">
                <anchor moveWithCells="1">
                  <from>
                    <xdr:col>3</xdr:col>
                    <xdr:colOff>25400</xdr:colOff>
                    <xdr:row>19</xdr:row>
                    <xdr:rowOff>0</xdr:rowOff>
                  </from>
                  <to>
                    <xdr:col>3</xdr:col>
                    <xdr:colOff>596900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Option Button 16">
              <controlPr defaultSize="0" autoFill="0" autoLine="0" autoPict="0">
                <anchor moveWithCells="1">
                  <from>
                    <xdr:col>0</xdr:col>
                    <xdr:colOff>0</xdr:colOff>
                    <xdr:row>50</xdr:row>
                    <xdr:rowOff>38100</xdr:rowOff>
                  </from>
                  <to>
                    <xdr:col>0</xdr:col>
                    <xdr:colOff>190500</xdr:colOff>
                    <xdr:row>51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Option Button 18">
              <controlPr defaultSize="0" autoFill="0" autoLine="0" autoPict="0">
                <anchor moveWithCells="1">
                  <from>
                    <xdr:col>0</xdr:col>
                    <xdr:colOff>0</xdr:colOff>
                    <xdr:row>53</xdr:row>
                    <xdr:rowOff>88900</xdr:rowOff>
                  </from>
                  <to>
                    <xdr:col>0</xdr:col>
                    <xdr:colOff>254000</xdr:colOff>
                    <xdr:row>53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Option Button 19">
              <controlPr defaultSize="0" autoFill="0" autoLine="0" autoPict="0">
                <anchor moveWithCells="1">
                  <from>
                    <xdr:col>0</xdr:col>
                    <xdr:colOff>0</xdr:colOff>
                    <xdr:row>54</xdr:row>
                    <xdr:rowOff>101600</xdr:rowOff>
                  </from>
                  <to>
                    <xdr:col>0</xdr:col>
                    <xdr:colOff>254000</xdr:colOff>
                    <xdr:row>55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Option Button 21">
              <controlPr defaultSize="0" autoFill="0" autoLine="0" autoPict="0">
                <anchor moveWithCells="1">
                  <from>
                    <xdr:col>0</xdr:col>
                    <xdr:colOff>0</xdr:colOff>
                    <xdr:row>57</xdr:row>
                    <xdr:rowOff>88900</xdr:rowOff>
                  </from>
                  <to>
                    <xdr:col>0</xdr:col>
                    <xdr:colOff>254000</xdr:colOff>
                    <xdr:row>57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Option Button 22">
              <controlPr defaultSize="0" autoFill="0" autoLine="0" autoPict="0">
                <anchor moveWithCells="1">
                  <from>
                    <xdr:col>4</xdr:col>
                    <xdr:colOff>0</xdr:colOff>
                    <xdr:row>72</xdr:row>
                    <xdr:rowOff>190500</xdr:rowOff>
                  </from>
                  <to>
                    <xdr:col>4</xdr:col>
                    <xdr:colOff>241300</xdr:colOff>
                    <xdr:row>74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Option Button 23">
              <controlPr defaultSize="0" autoFill="0" autoLine="0" autoPict="0">
                <anchor moveWithCells="1">
                  <from>
                    <xdr:col>5</xdr:col>
                    <xdr:colOff>25400</xdr:colOff>
                    <xdr:row>73</xdr:row>
                    <xdr:rowOff>50800</xdr:rowOff>
                  </from>
                  <to>
                    <xdr:col>5</xdr:col>
                    <xdr:colOff>241300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Option Button 29">
              <controlPr defaultSize="0" autoFill="0" autoLine="0" autoPict="0">
                <anchor moveWithCells="1">
                  <from>
                    <xdr:col>0</xdr:col>
                    <xdr:colOff>0</xdr:colOff>
                    <xdr:row>60</xdr:row>
                    <xdr:rowOff>50800</xdr:rowOff>
                  </from>
                  <to>
                    <xdr:col>0</xdr:col>
                    <xdr:colOff>228600</xdr:colOff>
                    <xdr:row>60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Option Button 30">
              <controlPr defaultSize="0" autoFill="0" autoLine="0" autoPict="0">
                <anchor moveWithCells="1">
                  <from>
                    <xdr:col>0</xdr:col>
                    <xdr:colOff>12700</xdr:colOff>
                    <xdr:row>61</xdr:row>
                    <xdr:rowOff>63500</xdr:rowOff>
                  </from>
                  <to>
                    <xdr:col>0</xdr:col>
                    <xdr:colOff>254000</xdr:colOff>
                    <xdr:row>61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6" name="Group Box 34">
              <controlPr defaultSize="0" autoFill="0" autoPict="0">
                <anchor moveWithCells="1">
                  <from>
                    <xdr:col>0</xdr:col>
                    <xdr:colOff>0</xdr:colOff>
                    <xdr:row>49</xdr:row>
                    <xdr:rowOff>279400</xdr:rowOff>
                  </from>
                  <to>
                    <xdr:col>8</xdr:col>
                    <xdr:colOff>508000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7" name="Group Box 36">
              <controlPr defaultSize="0" autoFill="0" autoPict="0">
                <anchor moveWithCells="1">
                  <from>
                    <xdr:col>0</xdr:col>
                    <xdr:colOff>25400</xdr:colOff>
                    <xdr:row>60</xdr:row>
                    <xdr:rowOff>25400</xdr:rowOff>
                  </from>
                  <to>
                    <xdr:col>8</xdr:col>
                    <xdr:colOff>508000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8" name="Group Box 37">
              <controlPr defaultSize="0" autoFill="0" autoPict="0">
                <anchor moveWithCells="1">
                  <from>
                    <xdr:col>3</xdr:col>
                    <xdr:colOff>457200</xdr:colOff>
                    <xdr:row>72</xdr:row>
                    <xdr:rowOff>165100</xdr:rowOff>
                  </from>
                  <to>
                    <xdr:col>5</xdr:col>
                    <xdr:colOff>584200</xdr:colOff>
                    <xdr:row>74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9" name="Option Button 39">
              <controlPr defaultSize="0" autoFill="0" autoLine="0" autoPict="0">
                <anchor moveWithCells="1">
                  <from>
                    <xdr:col>3</xdr:col>
                    <xdr:colOff>558800</xdr:colOff>
                    <xdr:row>67</xdr:row>
                    <xdr:rowOff>38100</xdr:rowOff>
                  </from>
                  <to>
                    <xdr:col>4</xdr:col>
                    <xdr:colOff>241300</xdr:colOff>
                    <xdr:row>67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0" name="Option Button 40">
              <controlPr defaultSize="0" autoFill="0" autoLine="0" autoPict="0">
                <anchor moveWithCells="1">
                  <from>
                    <xdr:col>4</xdr:col>
                    <xdr:colOff>736600</xdr:colOff>
                    <xdr:row>67</xdr:row>
                    <xdr:rowOff>25400</xdr:rowOff>
                  </from>
                  <to>
                    <xdr:col>5</xdr:col>
                    <xdr:colOff>241300</xdr:colOff>
                    <xdr:row>67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1" name="Group Box 41">
              <controlPr defaultSize="0" autoFill="0" autoPict="0">
                <anchor moveWithCells="1">
                  <from>
                    <xdr:col>3</xdr:col>
                    <xdr:colOff>457200</xdr:colOff>
                    <xdr:row>66</xdr:row>
                    <xdr:rowOff>165100</xdr:rowOff>
                  </from>
                  <to>
                    <xdr:col>5</xdr:col>
                    <xdr:colOff>584200</xdr:colOff>
                    <xdr:row>67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A000000}">
          <x14:formula1>
            <xm:f>validation!$A$2:$A$6</xm:f>
          </x14:formula1>
          <xm:sqref>B14:I14</xm:sqref>
        </x14:dataValidation>
        <x14:dataValidation type="list" allowBlank="1" showInputMessage="1" showErrorMessage="1" xr:uid="{00000000-0002-0000-0000-00000B000000}">
          <x14:formula1>
            <xm:f>validation!$A$14:$A$17</xm:f>
          </x14:formula1>
          <xm:sqref>B18</xm:sqref>
        </x14:dataValidation>
        <x14:dataValidation type="list" allowBlank="1" showInputMessage="1" xr:uid="{00000000-0002-0000-0000-00000C000000}">
          <x14:formula1>
            <xm:f>validation!$A$26:$A$28</xm:f>
          </x14:formula1>
          <xm:sqref>B6</xm:sqref>
        </x14:dataValidation>
        <x14:dataValidation type="list" allowBlank="1" showInputMessage="1" xr:uid="{00000000-0002-0000-0000-00000D000000}">
          <x14:formula1>
            <xm:f>validation!$C$2:$C$51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XFC38"/>
  <sheetViews>
    <sheetView showGridLines="0" workbookViewId="0">
      <selection sqref="A1:C1"/>
    </sheetView>
  </sheetViews>
  <sheetFormatPr baseColWidth="10" defaultColWidth="0" defaultRowHeight="15" zeroHeight="1"/>
  <cols>
    <col min="1" max="1" width="2.33203125" customWidth="1"/>
    <col min="2" max="2" width="6.1640625" customWidth="1"/>
    <col min="3" max="3" width="5.6640625" customWidth="1"/>
    <col min="4" max="4" width="5.5" customWidth="1"/>
    <col min="5" max="5" width="2.1640625" customWidth="1"/>
    <col min="6" max="6" width="13.83203125" customWidth="1"/>
    <col min="7" max="7" width="2.1640625" customWidth="1"/>
    <col min="8" max="8" width="15.33203125" customWidth="1"/>
    <col min="9" max="9" width="27.33203125" customWidth="1"/>
    <col min="10" max="10" width="9.1640625" customWidth="1"/>
    <col min="11" max="11" width="9.6640625" customWidth="1"/>
    <col min="12" max="14" width="0" hidden="1" customWidth="1"/>
    <col min="15" max="16383" width="9.1640625" hidden="1"/>
    <col min="16384" max="16384" width="0.5" customWidth="1"/>
  </cols>
  <sheetData>
    <row r="1" spans="1:14" ht="19.5" customHeight="1">
      <c r="A1" s="211" t="s">
        <v>21</v>
      </c>
      <c r="B1" s="211"/>
      <c r="C1" s="211"/>
      <c r="D1" s="213" t="str">
        <f>'DEPT-AP form'!B18</f>
        <v>2021-22</v>
      </c>
      <c r="E1" s="214"/>
      <c r="F1" s="214"/>
      <c r="G1" s="215"/>
      <c r="H1" s="107" t="s">
        <v>5</v>
      </c>
      <c r="I1" s="213">
        <f>'DEPT-AP form'!B8</f>
        <v>0</v>
      </c>
      <c r="J1" s="214"/>
      <c r="K1" s="215"/>
    </row>
    <row r="2" spans="1:14" ht="9" customHeight="1">
      <c r="A2" s="107"/>
      <c r="B2" s="107"/>
      <c r="C2" s="107"/>
      <c r="D2" s="109"/>
      <c r="E2" s="109"/>
      <c r="F2" s="109"/>
      <c r="G2" s="109"/>
      <c r="H2" s="107"/>
      <c r="I2" s="109"/>
      <c r="J2" s="109"/>
      <c r="K2" s="109"/>
    </row>
    <row r="3" spans="1:14" ht="33.75" customHeight="1">
      <c r="A3" s="212" t="s">
        <v>179</v>
      </c>
      <c r="B3" s="212"/>
      <c r="C3" s="212"/>
      <c r="D3" s="144">
        <f>'DEPT-AP form'!B12</f>
        <v>0</v>
      </c>
      <c r="E3" s="145"/>
      <c r="F3" s="145"/>
      <c r="G3" s="146"/>
      <c r="H3" s="108" t="s">
        <v>185</v>
      </c>
      <c r="I3" s="208"/>
      <c r="J3" s="209"/>
      <c r="K3" s="210"/>
    </row>
    <row r="4" spans="1:14" ht="9" customHeight="1">
      <c r="A4" s="108"/>
      <c r="B4" s="108"/>
      <c r="C4" s="108"/>
      <c r="D4" s="110"/>
      <c r="E4" s="110"/>
      <c r="F4" s="110"/>
      <c r="G4" s="110"/>
      <c r="H4" s="108"/>
      <c r="I4" s="111"/>
      <c r="J4" s="111"/>
      <c r="K4" s="111"/>
    </row>
    <row r="5" spans="1:14" ht="19.5" customHeight="1">
      <c r="B5" s="38"/>
      <c r="C5" s="107" t="s">
        <v>113</v>
      </c>
      <c r="D5" s="205">
        <f>'DEPT-AP form'!D48</f>
        <v>0</v>
      </c>
      <c r="E5" s="206"/>
      <c r="F5" s="206"/>
      <c r="G5" s="207"/>
      <c r="H5" s="108" t="s">
        <v>114</v>
      </c>
      <c r="I5" s="203">
        <f>'DEPT-AP form'!E48</f>
        <v>0</v>
      </c>
      <c r="J5" s="204"/>
      <c r="K5" s="38"/>
    </row>
    <row r="6" spans="1:14" ht="9" customHeight="1">
      <c r="B6" s="38"/>
      <c r="C6" s="107"/>
      <c r="D6" s="112"/>
      <c r="E6" s="112"/>
      <c r="F6" s="15"/>
      <c r="G6" s="113"/>
      <c r="H6" s="114"/>
      <c r="I6" s="115"/>
      <c r="J6" s="115"/>
      <c r="K6" s="38"/>
    </row>
    <row r="7" spans="1:14" ht="19.5" customHeight="1">
      <c r="B7" s="38"/>
      <c r="C7" s="107" t="s">
        <v>112</v>
      </c>
      <c r="D7" s="188" t="str">
        <f>CONCATENATE('DEPT-AP form'!B3,"   ",'DEPT-AP form'!B4)</f>
        <v xml:space="preserve">   </v>
      </c>
      <c r="E7" s="189"/>
      <c r="F7" s="189"/>
      <c r="G7" s="189"/>
      <c r="H7" s="189"/>
      <c r="I7" s="189"/>
      <c r="J7" s="190"/>
    </row>
    <row r="8" spans="1:14" ht="19.5" customHeight="1">
      <c r="A8" s="63"/>
      <c r="B8" s="38"/>
      <c r="C8" s="38"/>
      <c r="D8" s="65"/>
      <c r="E8" s="38"/>
      <c r="F8" s="38"/>
      <c r="G8" s="38"/>
      <c r="H8" s="38"/>
      <c r="J8" s="38"/>
      <c r="K8" s="38"/>
    </row>
    <row r="9" spans="1:14" ht="51.75" customHeight="1">
      <c r="B9" s="191" t="s">
        <v>111</v>
      </c>
      <c r="C9" s="192"/>
      <c r="D9" s="193"/>
      <c r="E9" s="38"/>
      <c r="F9" s="70" t="s">
        <v>177</v>
      </c>
      <c r="G9" s="38"/>
      <c r="H9" s="197" t="s">
        <v>184</v>
      </c>
      <c r="I9" s="198"/>
      <c r="J9" s="198"/>
      <c r="K9" s="199"/>
    </row>
    <row r="10" spans="1:14" ht="15" customHeight="1">
      <c r="A10" s="64"/>
      <c r="B10" s="5" t="s">
        <v>84</v>
      </c>
      <c r="C10" s="51"/>
      <c r="D10" s="51"/>
      <c r="J10" s="51"/>
    </row>
    <row r="11" spans="1:14" s="66" customFormat="1" ht="39" customHeight="1">
      <c r="A11" s="64"/>
      <c r="B11" s="194">
        <f>'DEPT-AP form'!B23:D23</f>
        <v>0</v>
      </c>
      <c r="C11" s="195"/>
      <c r="D11" s="196"/>
      <c r="F11" s="106"/>
      <c r="H11" s="200"/>
      <c r="I11" s="201"/>
      <c r="J11" s="201"/>
      <c r="K11" s="202"/>
    </row>
    <row r="12" spans="1:14" s="66" customFormat="1" ht="10.5" customHeight="1">
      <c r="A12" s="64"/>
      <c r="B12" s="67"/>
      <c r="C12" s="67"/>
      <c r="D12" s="67"/>
    </row>
    <row r="13" spans="1:14" s="66" customFormat="1" ht="39" customHeight="1">
      <c r="A13" s="64"/>
      <c r="B13" s="194">
        <f>'DEPT-AP form'!B24:D24</f>
        <v>0</v>
      </c>
      <c r="C13" s="195"/>
      <c r="D13" s="196"/>
      <c r="F13" s="106"/>
      <c r="H13" s="200"/>
      <c r="I13" s="201"/>
      <c r="J13" s="201"/>
      <c r="K13" s="202"/>
    </row>
    <row r="14" spans="1:14" s="66" customFormat="1" ht="10.5" customHeight="1">
      <c r="A14" s="64"/>
      <c r="B14" s="67"/>
      <c r="C14" s="67"/>
      <c r="D14" s="67"/>
    </row>
    <row r="15" spans="1:14" s="66" customFormat="1" ht="39" customHeight="1">
      <c r="B15" s="194">
        <f>'DEPT-AP form'!B25:D25</f>
        <v>0</v>
      </c>
      <c r="C15" s="195"/>
      <c r="D15" s="196"/>
      <c r="F15" s="106"/>
      <c r="H15" s="200"/>
      <c r="I15" s="201"/>
      <c r="J15" s="201"/>
      <c r="K15" s="202"/>
    </row>
    <row r="16" spans="1:14">
      <c r="B16" s="50"/>
      <c r="C16" s="15"/>
      <c r="D16" s="15"/>
      <c r="E16" s="50"/>
      <c r="F16" s="50"/>
      <c r="G16" s="50"/>
      <c r="H16" s="15"/>
      <c r="I16" s="15"/>
      <c r="K16" s="50"/>
      <c r="L16" s="50"/>
      <c r="M16" s="15"/>
      <c r="N16" s="15"/>
    </row>
    <row r="17" spans="2:11">
      <c r="B17" s="69" t="s">
        <v>85</v>
      </c>
      <c r="C17" s="68"/>
      <c r="D17" s="15"/>
    </row>
    <row r="18" spans="2:11" s="66" customFormat="1" ht="39" customHeight="1">
      <c r="B18" s="194">
        <f>'DEPT-AP form'!B30:D30</f>
        <v>0</v>
      </c>
      <c r="C18" s="195"/>
      <c r="D18" s="196"/>
      <c r="F18" s="106"/>
      <c r="H18" s="200"/>
      <c r="I18" s="201"/>
      <c r="J18" s="201"/>
      <c r="K18" s="202"/>
    </row>
    <row r="19" spans="2:11" s="66" customFormat="1" ht="10.5" customHeight="1">
      <c r="B19" s="67"/>
      <c r="C19" s="67"/>
      <c r="D19" s="67"/>
    </row>
    <row r="20" spans="2:11" s="66" customFormat="1" ht="39" customHeight="1">
      <c r="B20" s="194">
        <f>'DEPT-AP form'!B31:D31</f>
        <v>0</v>
      </c>
      <c r="C20" s="195"/>
      <c r="D20" s="196"/>
      <c r="F20" s="106"/>
      <c r="H20" s="200"/>
      <c r="I20" s="201"/>
      <c r="J20" s="201"/>
      <c r="K20" s="202"/>
    </row>
    <row r="21" spans="2:11" s="66" customFormat="1" ht="10.5" customHeight="1">
      <c r="B21" s="67"/>
      <c r="C21" s="67"/>
      <c r="D21" s="67"/>
    </row>
    <row r="22" spans="2:11" s="66" customFormat="1" ht="39" customHeight="1">
      <c r="B22" s="194">
        <f>'DEPT-AP form'!B32:D32</f>
        <v>0</v>
      </c>
      <c r="C22" s="195"/>
      <c r="D22" s="196"/>
      <c r="F22" s="106"/>
      <c r="H22" s="200"/>
      <c r="I22" s="201"/>
      <c r="J22" s="201"/>
      <c r="K22" s="202"/>
    </row>
    <row r="23" spans="2:11">
      <c r="B23" s="15"/>
      <c r="C23" s="15"/>
      <c r="D23" s="15"/>
    </row>
    <row r="24" spans="2:11">
      <c r="B24" s="69" t="s">
        <v>86</v>
      </c>
      <c r="C24" s="15"/>
      <c r="D24" s="15"/>
    </row>
    <row r="25" spans="2:11" s="66" customFormat="1" ht="39" customHeight="1">
      <c r="B25" s="194">
        <f>'DEPT-AP form'!B37:D37</f>
        <v>0</v>
      </c>
      <c r="C25" s="195"/>
      <c r="D25" s="196"/>
      <c r="F25" s="106"/>
      <c r="H25" s="200"/>
      <c r="I25" s="201"/>
      <c r="J25" s="201"/>
      <c r="K25" s="202"/>
    </row>
    <row r="26" spans="2:11" s="66" customFormat="1" ht="10.5" customHeight="1">
      <c r="B26" s="67"/>
      <c r="C26" s="67"/>
      <c r="D26" s="67"/>
    </row>
    <row r="27" spans="2:11" s="66" customFormat="1" ht="39" customHeight="1">
      <c r="B27" s="194">
        <f>'DEPT-AP form'!B38:D38</f>
        <v>0</v>
      </c>
      <c r="C27" s="195"/>
      <c r="D27" s="196"/>
      <c r="F27" s="106"/>
      <c r="H27" s="200"/>
      <c r="I27" s="201"/>
      <c r="J27" s="201"/>
      <c r="K27" s="202"/>
    </row>
    <row r="28" spans="2:11" s="66" customFormat="1" ht="10.5" customHeight="1">
      <c r="B28" s="67"/>
      <c r="C28" s="67"/>
      <c r="D28" s="67"/>
    </row>
    <row r="29" spans="2:11" s="66" customFormat="1" ht="39" customHeight="1">
      <c r="B29" s="194">
        <f>'DEPT-AP form'!B39:D39</f>
        <v>0</v>
      </c>
      <c r="C29" s="195"/>
      <c r="D29" s="196"/>
      <c r="F29" s="106"/>
      <c r="H29" s="200"/>
      <c r="I29" s="201"/>
      <c r="J29" s="201"/>
      <c r="K29" s="202"/>
    </row>
    <row r="30" spans="2:11"/>
    <row r="31" spans="2:11" hidden="1"/>
    <row r="32" spans="2:11" hidden="1"/>
    <row r="33" hidden="1"/>
    <row r="34" hidden="1"/>
    <row r="35" hidden="1"/>
    <row r="36" hidden="1"/>
    <row r="37" hidden="1"/>
    <row r="38" hidden="1"/>
  </sheetData>
  <mergeCells count="29">
    <mergeCell ref="I5:J5"/>
    <mergeCell ref="D5:G5"/>
    <mergeCell ref="I3:K3"/>
    <mergeCell ref="A1:C1"/>
    <mergeCell ref="A3:C3"/>
    <mergeCell ref="I1:K1"/>
    <mergeCell ref="D1:G1"/>
    <mergeCell ref="D3:G3"/>
    <mergeCell ref="B18:D18"/>
    <mergeCell ref="B25:D25"/>
    <mergeCell ref="B27:D27"/>
    <mergeCell ref="B29:D29"/>
    <mergeCell ref="H20:K20"/>
    <mergeCell ref="H22:K22"/>
    <mergeCell ref="B20:D20"/>
    <mergeCell ref="B22:D22"/>
    <mergeCell ref="H25:K25"/>
    <mergeCell ref="H27:K27"/>
    <mergeCell ref="H29:K29"/>
    <mergeCell ref="H18:K18"/>
    <mergeCell ref="D7:J7"/>
    <mergeCell ref="B9:D9"/>
    <mergeCell ref="B11:D11"/>
    <mergeCell ref="B13:D13"/>
    <mergeCell ref="B15:D15"/>
    <mergeCell ref="H9:K9"/>
    <mergeCell ref="H11:K11"/>
    <mergeCell ref="H13:K13"/>
    <mergeCell ref="H15:K15"/>
  </mergeCells>
  <dataValidations count="3">
    <dataValidation allowBlank="1" showInputMessage="1" showErrorMessage="1" prompt="Email address of Appointee" sqref="I3:I4" xr:uid="{00000000-0002-0000-0100-000000000000}"/>
    <dataValidation allowBlank="1" showInputMessage="1" showErrorMessage="1" prompt="If you enter &quot;N&quot; here (or &quot;Y&quot; where there may be logistical changes), please provide details regarding funding in the cell to the right." sqref="F11 F13 F15 F18 F20 F22 F25 F27 F29" xr:uid="{00000000-0002-0000-0100-000001000000}"/>
    <dataValidation allowBlank="1" showInputMessage="1" showErrorMessage="1" prompt="This will autofill from Tab 1" sqref="I1:K1 B11:D11 B15:D15 B20:D20 B22:D22 B25:D25 B27:D27 B29:D29 B18:D18 B13:D13 D5:G5 D3:G3 I5:J5" xr:uid="{00000000-0002-0000-0100-000002000000}"/>
  </dataValidations>
  <printOptions horizontalCentered="1"/>
  <pageMargins left="0.39" right="0.22" top="0.75" bottom="0.75" header="0.3" footer="0.3"/>
  <pageSetup scale="95" fitToHeight="0" orientation="portrait" r:id="rId1"/>
  <headerFooter>
    <oddHeader>&amp;C&amp;"-,Bold"Letters &amp;&amp; Science Lecturer Appointment and Funding Approval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 tint="-0.249977111117893"/>
    <pageSetUpPr fitToPage="1"/>
  </sheetPr>
  <dimension ref="A1:XFC49"/>
  <sheetViews>
    <sheetView showGridLines="0" showZeros="0" workbookViewId="0">
      <selection activeCell="N29" sqref="N29"/>
    </sheetView>
  </sheetViews>
  <sheetFormatPr baseColWidth="10" defaultColWidth="0" defaultRowHeight="15" zeroHeight="1"/>
  <cols>
    <col min="1" max="1" width="11.83203125" customWidth="1"/>
    <col min="2" max="2" width="7.1640625" customWidth="1"/>
    <col min="3" max="3" width="3.5" customWidth="1"/>
    <col min="4" max="4" width="7.5" customWidth="1"/>
    <col min="5" max="5" width="2.33203125" customWidth="1"/>
    <col min="6" max="6" width="7.5" customWidth="1"/>
    <col min="7" max="7" width="3" customWidth="1"/>
    <col min="8" max="8" width="9.1640625" customWidth="1"/>
    <col min="9" max="9" width="1.5" customWidth="1"/>
    <col min="10" max="10" width="7.5" customWidth="1"/>
    <col min="11" max="11" width="1.33203125" customWidth="1"/>
    <col min="12" max="12" width="9.1640625" customWidth="1"/>
    <col min="13" max="13" width="2.5" customWidth="1"/>
    <col min="14" max="14" width="9.1640625" customWidth="1"/>
    <col min="15" max="16" width="0" hidden="1" customWidth="1"/>
    <col min="17" max="16383" width="9.1640625" hidden="1"/>
    <col min="16384" max="16384" width="1" customWidth="1"/>
  </cols>
  <sheetData>
    <row r="1" spans="1:16">
      <c r="A1" s="40" t="s">
        <v>73</v>
      </c>
      <c r="C1" s="15"/>
      <c r="M1" s="49" t="s">
        <v>74</v>
      </c>
      <c r="N1" s="19"/>
    </row>
    <row r="2" spans="1:16" ht="8.25" customHeight="1"/>
    <row r="3" spans="1:16" ht="19">
      <c r="A3" s="225" t="s">
        <v>61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1:16" ht="19">
      <c r="A4" s="225" t="str">
        <f>'DEPT-AP form'!B18</f>
        <v>2021-22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1:16"/>
    <row r="6" spans="1:16">
      <c r="A6" s="39" t="s">
        <v>96</v>
      </c>
      <c r="C6" s="19"/>
      <c r="D6" s="19"/>
      <c r="J6" s="44" t="s">
        <v>63</v>
      </c>
      <c r="K6" s="44"/>
      <c r="L6" s="58"/>
      <c r="M6" s="48"/>
      <c r="N6" s="57"/>
    </row>
    <row r="7" spans="1:16">
      <c r="H7" s="42"/>
      <c r="I7" s="42"/>
    </row>
    <row r="8" spans="1:16">
      <c r="A8" s="39" t="s">
        <v>62</v>
      </c>
      <c r="B8" s="41">
        <f>'DEPT-AP form'!B12</f>
        <v>0</v>
      </c>
      <c r="C8" s="19"/>
      <c r="D8" s="19"/>
      <c r="I8" s="44" t="s">
        <v>109</v>
      </c>
      <c r="J8" s="41">
        <f>'DEPT-course info'!I3</f>
        <v>0</v>
      </c>
      <c r="K8" s="41"/>
      <c r="L8" s="19"/>
      <c r="M8" s="19"/>
      <c r="N8" s="19"/>
      <c r="O8" s="15"/>
      <c r="P8" s="56"/>
    </row>
    <row r="9" spans="1:16">
      <c r="B9" s="40"/>
      <c r="H9" s="42"/>
      <c r="I9" s="42"/>
    </row>
    <row r="10" spans="1:16">
      <c r="A10" s="46" t="s">
        <v>65</v>
      </c>
      <c r="B10" s="41">
        <f>'DEPT-AP form'!B8</f>
        <v>0</v>
      </c>
      <c r="C10" s="19"/>
      <c r="D10" s="19"/>
      <c r="E10" s="19"/>
      <c r="F10" s="19"/>
      <c r="J10" s="39" t="s">
        <v>75</v>
      </c>
      <c r="L10" s="41"/>
    </row>
    <row r="11" spans="1:16">
      <c r="B11" s="40"/>
      <c r="H11" s="42"/>
      <c r="I11" s="42"/>
    </row>
    <row r="12" spans="1:16">
      <c r="A12" s="39" t="s">
        <v>110</v>
      </c>
      <c r="B12" s="41">
        <f>'DEPT-AP form'!B14:C14</f>
        <v>0</v>
      </c>
      <c r="C12" s="19"/>
      <c r="D12" s="19"/>
      <c r="E12" s="19"/>
      <c r="F12" s="19"/>
      <c r="J12" s="46" t="s">
        <v>66</v>
      </c>
      <c r="K12" s="44"/>
      <c r="L12" s="41"/>
      <c r="O12" s="15"/>
    </row>
    <row r="13" spans="1:16">
      <c r="B13" s="40"/>
      <c r="O13" s="15"/>
    </row>
    <row r="14" spans="1:16">
      <c r="A14" s="39" t="s">
        <v>64</v>
      </c>
      <c r="B14" s="19">
        <f>'DEPT-AP form'!G78</f>
        <v>0</v>
      </c>
      <c r="C14" s="62" t="s">
        <v>67</v>
      </c>
      <c r="D14" s="19"/>
      <c r="E14" s="62" t="s">
        <v>68</v>
      </c>
      <c r="F14" s="19">
        <f>B14+D14</f>
        <v>0</v>
      </c>
      <c r="I14" s="39" t="s">
        <v>69</v>
      </c>
      <c r="J14" s="39"/>
      <c r="L14" s="47" t="s">
        <v>49</v>
      </c>
      <c r="N14" s="47" t="s">
        <v>70</v>
      </c>
    </row>
    <row r="15" spans="1:16"/>
    <row r="16" spans="1:16">
      <c r="A16" s="39" t="s">
        <v>72</v>
      </c>
      <c r="B16" s="220">
        <f>'DEPT-AP form'!B19</f>
        <v>0</v>
      </c>
      <c r="C16" s="220"/>
      <c r="D16" s="61"/>
      <c r="J16" s="44" t="s">
        <v>71</v>
      </c>
      <c r="K16" s="44"/>
      <c r="L16" s="224">
        <f>'DEPT-AP form'!E48</f>
        <v>0</v>
      </c>
      <c r="M16" s="224"/>
      <c r="N16" s="15"/>
    </row>
    <row r="17" spans="1:15"/>
    <row r="18" spans="1:15">
      <c r="A18" s="39" t="s">
        <v>82</v>
      </c>
      <c r="B18" s="78">
        <f>'DEPT-AP form'!C45</f>
        <v>0</v>
      </c>
      <c r="C18" s="123"/>
      <c r="D18" s="78">
        <f>'DEPT-AP form'!C46</f>
        <v>0</v>
      </c>
      <c r="F18" s="126">
        <f>'DEPT-AP form'!C47</f>
        <v>0</v>
      </c>
      <c r="J18" s="44" t="s">
        <v>39</v>
      </c>
      <c r="L18" s="59">
        <f>'DEPT-AP form'!D45+'DEPT-AP form'!D46+'DEPT-AP form'!D47</f>
        <v>0</v>
      </c>
      <c r="M18" s="60"/>
      <c r="N18" s="50"/>
    </row>
    <row r="19" spans="1:15">
      <c r="B19" s="125" t="s">
        <v>31</v>
      </c>
      <c r="C19" s="125"/>
      <c r="D19" s="125" t="s">
        <v>32</v>
      </c>
      <c r="E19" s="125"/>
      <c r="F19" s="125" t="s">
        <v>33</v>
      </c>
    </row>
    <row r="20" spans="1:15">
      <c r="A20" s="39" t="s">
        <v>83</v>
      </c>
      <c r="B20" s="226" t="s">
        <v>84</v>
      </c>
      <c r="C20" s="226"/>
      <c r="D20" s="226"/>
      <c r="E20" s="51"/>
      <c r="F20" s="226" t="s">
        <v>85</v>
      </c>
      <c r="G20" s="226"/>
      <c r="H20" s="226"/>
      <c r="I20" s="51"/>
      <c r="J20" s="226" t="s">
        <v>86</v>
      </c>
      <c r="K20" s="226"/>
      <c r="L20" s="226"/>
      <c r="M20" s="226"/>
    </row>
    <row r="21" spans="1:15" ht="6" customHeight="1">
      <c r="A21" s="39"/>
      <c r="B21" s="100"/>
      <c r="C21" s="100"/>
      <c r="D21" s="100"/>
      <c r="E21" s="51"/>
      <c r="F21" s="100"/>
      <c r="G21" s="100"/>
      <c r="H21" s="100"/>
      <c r="I21" s="51"/>
      <c r="J21" s="100"/>
      <c r="K21" s="100"/>
      <c r="L21" s="100"/>
      <c r="M21" s="100"/>
    </row>
    <row r="22" spans="1:15" ht="27.75" customHeight="1">
      <c r="B22" s="221">
        <f>'DEPT-AP form'!B23</f>
        <v>0</v>
      </c>
      <c r="C22" s="221"/>
      <c r="D22" s="221"/>
      <c r="F22" s="221">
        <f>'DEPT-AP form'!B30</f>
        <v>0</v>
      </c>
      <c r="G22" s="221"/>
      <c r="H22" s="221"/>
      <c r="J22" s="221">
        <f>'DEPT-AP form'!B37</f>
        <v>0</v>
      </c>
      <c r="K22" s="221"/>
      <c r="L22" s="221"/>
      <c r="M22" s="221"/>
    </row>
    <row r="23" spans="1:15"/>
    <row r="24" spans="1:15" ht="27.75" customHeight="1">
      <c r="B24" s="221">
        <f>'DEPT-AP form'!B24</f>
        <v>0</v>
      </c>
      <c r="C24" s="221"/>
      <c r="D24" s="221"/>
      <c r="F24" s="221">
        <f>'DEPT-AP form'!B31</f>
        <v>0</v>
      </c>
      <c r="G24" s="221"/>
      <c r="H24" s="221"/>
      <c r="J24" s="221">
        <f>'DEPT-AP form'!B38</f>
        <v>0</v>
      </c>
      <c r="K24" s="221"/>
      <c r="L24" s="221"/>
      <c r="M24" s="221"/>
    </row>
    <row r="25" spans="1:15"/>
    <row r="26" spans="1:15" ht="27.75" customHeight="1">
      <c r="B26" s="221">
        <f>'DEPT-AP form'!B25</f>
        <v>0</v>
      </c>
      <c r="C26" s="221"/>
      <c r="D26" s="221"/>
      <c r="F26" s="221">
        <f>'DEPT-AP form'!B32</f>
        <v>0</v>
      </c>
      <c r="G26" s="221"/>
      <c r="H26" s="221"/>
      <c r="J26" s="221">
        <f>'DEPT-AP form'!B39</f>
        <v>0</v>
      </c>
      <c r="K26" s="221"/>
      <c r="L26" s="221"/>
      <c r="M26" s="221"/>
    </row>
    <row r="27" spans="1:15"/>
    <row r="28" spans="1:15">
      <c r="N28" s="42" t="s">
        <v>91</v>
      </c>
    </row>
    <row r="29" spans="1:15">
      <c r="A29" t="s">
        <v>87</v>
      </c>
      <c r="M29" s="42" t="s">
        <v>92</v>
      </c>
      <c r="N29" s="231"/>
      <c r="O29" s="15"/>
    </row>
    <row r="30" spans="1:15">
      <c r="A30" t="s">
        <v>88</v>
      </c>
      <c r="D30" s="222">
        <f>'DEPT-AP form'!D52:E52</f>
        <v>0</v>
      </c>
      <c r="E30" s="222"/>
      <c r="F30" s="222"/>
      <c r="K30" s="42" t="s">
        <v>94</v>
      </c>
      <c r="L30" s="47" t="s">
        <v>49</v>
      </c>
      <c r="M30" s="42"/>
      <c r="N30" t="s">
        <v>70</v>
      </c>
    </row>
    <row r="31" spans="1:15">
      <c r="A31" t="s">
        <v>89</v>
      </c>
      <c r="E31" s="223"/>
      <c r="F31" s="223"/>
      <c r="G31" s="223"/>
      <c r="H31" s="43" t="s">
        <v>90</v>
      </c>
      <c r="M31" s="42" t="s">
        <v>93</v>
      </c>
      <c r="N31" s="19"/>
      <c r="O31" s="15"/>
    </row>
    <row r="32" spans="1:15"/>
    <row r="33" spans="1:14"/>
    <row r="34" spans="1:14">
      <c r="A34" s="53" t="s">
        <v>95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5"/>
    </row>
    <row r="35" spans="1:14" ht="85" customHeight="1">
      <c r="A35" s="217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9"/>
    </row>
    <row r="36" spans="1:14"/>
    <row r="37" spans="1:14">
      <c r="A37" t="s">
        <v>97</v>
      </c>
    </row>
    <row r="38" spans="1:14" ht="10.5" customHeight="1"/>
    <row r="39" spans="1:14">
      <c r="A39" t="s">
        <v>98</v>
      </c>
      <c r="F39" s="19"/>
    </row>
    <row r="40" spans="1:14"/>
    <row r="41" spans="1:14">
      <c r="A41" t="s">
        <v>99</v>
      </c>
    </row>
    <row r="42" spans="1:14">
      <c r="A42" s="45" t="s">
        <v>100</v>
      </c>
      <c r="F42" s="19"/>
      <c r="M42" s="52" t="s">
        <v>103</v>
      </c>
      <c r="N42" s="19"/>
    </row>
    <row r="43" spans="1:14" ht="26.25" customHeight="1">
      <c r="A43" s="216" t="s">
        <v>108</v>
      </c>
      <c r="B43" s="216"/>
      <c r="C43" s="216"/>
      <c r="D43" s="216"/>
      <c r="F43" s="17"/>
      <c r="M43" s="52" t="s">
        <v>104</v>
      </c>
      <c r="N43" s="19"/>
    </row>
    <row r="44" spans="1:14">
      <c r="M44" s="52" t="s">
        <v>105</v>
      </c>
      <c r="N44" s="19"/>
    </row>
    <row r="45" spans="1:14">
      <c r="A45" t="s">
        <v>101</v>
      </c>
      <c r="M45" s="52" t="s">
        <v>106</v>
      </c>
      <c r="N45" s="19"/>
    </row>
    <row r="46" spans="1:14">
      <c r="A46" s="45" t="s">
        <v>102</v>
      </c>
      <c r="F46" s="19"/>
      <c r="M46" s="52" t="s">
        <v>107</v>
      </c>
      <c r="N46" s="19"/>
    </row>
    <row r="47" spans="1:14" hidden="1">
      <c r="A47" s="15"/>
    </row>
    <row r="48" spans="1:14" hidden="1">
      <c r="A48" s="15"/>
    </row>
    <row r="49" spans="1:1" hidden="1">
      <c r="A49" s="15"/>
    </row>
  </sheetData>
  <mergeCells count="20">
    <mergeCell ref="A3:N3"/>
    <mergeCell ref="A4:N4"/>
    <mergeCell ref="J22:M22"/>
    <mergeCell ref="F22:H22"/>
    <mergeCell ref="B22:D22"/>
    <mergeCell ref="J20:M20"/>
    <mergeCell ref="F20:H20"/>
    <mergeCell ref="B20:D20"/>
    <mergeCell ref="A43:D43"/>
    <mergeCell ref="A35:N35"/>
    <mergeCell ref="B16:C16"/>
    <mergeCell ref="J26:M26"/>
    <mergeCell ref="F26:H26"/>
    <mergeCell ref="B26:D26"/>
    <mergeCell ref="J24:M24"/>
    <mergeCell ref="F24:H24"/>
    <mergeCell ref="B24:D24"/>
    <mergeCell ref="D30:F30"/>
    <mergeCell ref="E31:G31"/>
    <mergeCell ref="L16:M16"/>
  </mergeCells>
  <conditionalFormatting sqref="F14">
    <cfRule type="cellIs" dxfId="5" priority="1" operator="between">
      <formula>15</formula>
      <formula>18</formula>
    </cfRule>
    <cfRule type="cellIs" dxfId="4" priority="2" operator="between">
      <formula>12</formula>
      <formula>14</formula>
    </cfRule>
    <cfRule type="cellIs" dxfId="3" priority="3" operator="between">
      <formula>9</formula>
      <formula>11</formula>
    </cfRule>
  </conditionalFormatting>
  <dataValidations count="1">
    <dataValidation allowBlank="1" showInputMessage="1" showErrorMessage="1" prompt="Date Received" sqref="E31:G31" xr:uid="{00000000-0002-0000-0200-000000000000}"/>
  </dataValidations>
  <printOptions horizontalCentered="1"/>
  <pageMargins left="0.39" right="0.33" top="0.41" bottom="0.37" header="0.3" footer="0.3"/>
  <pageSetup scale="9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11</xdr:col>
                    <xdr:colOff>330200</xdr:colOff>
                    <xdr:row>13</xdr:row>
                    <xdr:rowOff>0</xdr:rowOff>
                  </from>
                  <to>
                    <xdr:col>11</xdr:col>
                    <xdr:colOff>558800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13</xdr:col>
                    <xdr:colOff>279400</xdr:colOff>
                    <xdr:row>13</xdr:row>
                    <xdr:rowOff>0</xdr:rowOff>
                  </from>
                  <to>
                    <xdr:col>13</xdr:col>
                    <xdr:colOff>520700</xdr:colOff>
                    <xdr:row>13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3</xdr:col>
                    <xdr:colOff>469900</xdr:colOff>
                    <xdr:row>27</xdr:row>
                    <xdr:rowOff>177800</xdr:rowOff>
                  </from>
                  <to>
                    <xdr:col>5</xdr:col>
                    <xdr:colOff>25400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Check Box 10">
              <controlPr defaultSize="0" autoFill="0" autoLine="0" autoPict="0">
                <anchor moveWithCells="1">
                  <from>
                    <xdr:col>7</xdr:col>
                    <xdr:colOff>482600</xdr:colOff>
                    <xdr:row>30</xdr:row>
                    <xdr:rowOff>12700</xdr:rowOff>
                  </from>
                  <to>
                    <xdr:col>9</xdr:col>
                    <xdr:colOff>12700</xdr:colOff>
                    <xdr:row>30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" name="Option Button 11">
              <controlPr defaultSize="0" autoFill="0" autoLine="0" autoPict="0">
                <anchor moveWithCells="1">
                  <from>
                    <xdr:col>11</xdr:col>
                    <xdr:colOff>368300</xdr:colOff>
                    <xdr:row>29</xdr:row>
                    <xdr:rowOff>12700</xdr:rowOff>
                  </from>
                  <to>
                    <xdr:col>11</xdr:col>
                    <xdr:colOff>558800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Option Button 12">
              <controlPr defaultSize="0" autoFill="0" autoLine="0" autoPict="0">
                <anchor moveWithCells="1">
                  <from>
                    <xdr:col>13</xdr:col>
                    <xdr:colOff>330200</xdr:colOff>
                    <xdr:row>29</xdr:row>
                    <xdr:rowOff>0</xdr:rowOff>
                  </from>
                  <to>
                    <xdr:col>13</xdr:col>
                    <xdr:colOff>558800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2</xdr:col>
                    <xdr:colOff>25400</xdr:colOff>
                    <xdr:row>0</xdr:row>
                    <xdr:rowOff>0</xdr:rowOff>
                  </from>
                  <to>
                    <xdr:col>3</xdr:col>
                    <xdr:colOff>0</xdr:colOff>
                    <xdr:row>1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200-000001000000}">
          <x14:formula1>
            <xm:f>validation!$A$19:$A$25</xm:f>
          </x14:formula1>
          <xm:sqref>L10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 tint="-0.249977111117893"/>
    <pageSetUpPr fitToPage="1"/>
  </sheetPr>
  <dimension ref="A1:Q6"/>
  <sheetViews>
    <sheetView workbookViewId="0"/>
  </sheetViews>
  <sheetFormatPr baseColWidth="10" defaultColWidth="0" defaultRowHeight="15" zeroHeight="1"/>
  <cols>
    <col min="1" max="1" width="18" customWidth="1"/>
    <col min="2" max="2" width="21.5" customWidth="1"/>
    <col min="3" max="3" width="8.33203125" customWidth="1"/>
    <col min="4" max="4" width="11.33203125" customWidth="1"/>
    <col min="5" max="5" width="1.6640625" style="87" customWidth="1"/>
    <col min="6" max="6" width="8.33203125" customWidth="1"/>
    <col min="7" max="7" width="11.33203125" customWidth="1"/>
    <col min="8" max="8" width="1.6640625" style="87" customWidth="1"/>
    <col min="9" max="9" width="8.33203125" customWidth="1"/>
    <col min="10" max="10" width="11.33203125" customWidth="1"/>
    <col min="11" max="11" width="1.6640625" style="87" customWidth="1"/>
    <col min="12" max="12" width="9.1640625" customWidth="1"/>
    <col min="13" max="13" width="14.5" style="71" customWidth="1"/>
    <col min="14" max="14" width="2.1640625" style="71" customWidth="1"/>
    <col min="15" max="15" width="8.1640625" style="71" customWidth="1"/>
    <col min="16" max="17" width="0" hidden="1" customWidth="1"/>
    <col min="18" max="16384" width="9.1640625" hidden="1"/>
  </cols>
  <sheetData>
    <row r="1" spans="1:15" ht="16" thickBot="1">
      <c r="C1" s="227" t="s">
        <v>31</v>
      </c>
      <c r="D1" s="227"/>
      <c r="E1" s="85"/>
      <c r="F1" s="228" t="s">
        <v>32</v>
      </c>
      <c r="G1" s="228"/>
      <c r="H1" s="85"/>
      <c r="I1" s="229" t="s">
        <v>33</v>
      </c>
      <c r="J1" s="229"/>
      <c r="K1" s="85"/>
      <c r="L1" s="230" t="s">
        <v>173</v>
      </c>
      <c r="M1" s="230"/>
      <c r="N1" s="85"/>
      <c r="O1" s="85"/>
    </row>
    <row r="2" spans="1:15" ht="31" thickTop="1">
      <c r="A2" s="90" t="s">
        <v>115</v>
      </c>
      <c r="B2" s="90" t="s">
        <v>116</v>
      </c>
      <c r="C2" s="83" t="s">
        <v>39</v>
      </c>
      <c r="D2" s="83" t="s">
        <v>172</v>
      </c>
      <c r="E2" s="84"/>
      <c r="F2" s="88" t="s">
        <v>39</v>
      </c>
      <c r="G2" s="88" t="s">
        <v>172</v>
      </c>
      <c r="H2" s="84"/>
      <c r="I2" s="89" t="s">
        <v>39</v>
      </c>
      <c r="J2" s="89" t="s">
        <v>172</v>
      </c>
      <c r="K2" s="84"/>
      <c r="L2" s="91" t="s">
        <v>174</v>
      </c>
      <c r="M2" s="92" t="s">
        <v>175</v>
      </c>
      <c r="N2" s="101"/>
      <c r="O2" s="104" t="s">
        <v>176</v>
      </c>
    </row>
    <row r="3" spans="1:15">
      <c r="A3" s="99">
        <f>'DEPT-AP form'!B8</f>
        <v>0</v>
      </c>
      <c r="B3" t="e">
        <f>(MID(B6,SEARCH(" ",B6)+1,255)&amp;", "&amp;LEFT(B6,SEARCH(" ",B6)-1))</f>
        <v>#VALUE!</v>
      </c>
      <c r="C3" s="93">
        <f>'DEPT-AP form'!D45</f>
        <v>0</v>
      </c>
      <c r="D3" s="98">
        <f>'DEPT-AP form'!E45</f>
        <v>0</v>
      </c>
      <c r="E3" s="86"/>
      <c r="F3" s="94">
        <f>'DEPT-AP form'!D46</f>
        <v>0</v>
      </c>
      <c r="G3" s="97">
        <f>'DEPT-AP form'!E46</f>
        <v>0</v>
      </c>
      <c r="H3" s="86"/>
      <c r="I3" s="95">
        <f>'DEPT-AP form'!D47</f>
        <v>0</v>
      </c>
      <c r="J3" s="96">
        <f>'DEPT-AP form'!E47</f>
        <v>0</v>
      </c>
      <c r="K3" s="86"/>
      <c r="L3" s="81">
        <f>'DEPT-AP form'!D48</f>
        <v>0</v>
      </c>
      <c r="M3" s="82">
        <f>'DEPT-AP form'!E48</f>
        <v>0</v>
      </c>
      <c r="N3" s="102"/>
      <c r="O3" s="103">
        <f>'College Analyst'!F14</f>
        <v>0</v>
      </c>
    </row>
    <row r="4" spans="1:15"/>
    <row r="5" spans="1:15"/>
    <row r="6" spans="1:15" hidden="1">
      <c r="B6">
        <f>'DEPT-AP form'!B12:I12</f>
        <v>0</v>
      </c>
    </row>
  </sheetData>
  <mergeCells count="4">
    <mergeCell ref="C1:D1"/>
    <mergeCell ref="F1:G1"/>
    <mergeCell ref="I1:J1"/>
    <mergeCell ref="L1:M1"/>
  </mergeCells>
  <conditionalFormatting sqref="O3">
    <cfRule type="cellIs" dxfId="2" priority="1" operator="between">
      <formula>15</formula>
      <formula>18</formula>
    </cfRule>
    <cfRule type="cellIs" dxfId="1" priority="2" operator="between">
      <formula>12</formula>
      <formula>14</formula>
    </cfRule>
    <cfRule type="cellIs" dxfId="0" priority="3" operator="between">
      <formula>9</formula>
      <formula>11</formula>
    </cfRule>
  </conditionalFormatting>
  <pageMargins left="0.28000000000000003" right="0.25" top="0.75" bottom="0.75" header="0.3" footer="0.3"/>
  <pageSetup scale="97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1" tint="4.9989318521683403E-2"/>
  </sheetPr>
  <dimension ref="A2:C51"/>
  <sheetViews>
    <sheetView topLeftCell="A9" workbookViewId="0">
      <selection activeCell="A17" sqref="A17:XFD17"/>
    </sheetView>
  </sheetViews>
  <sheetFormatPr baseColWidth="10" defaultColWidth="8.83203125" defaultRowHeight="15"/>
  <cols>
    <col min="1" max="1" width="59.6640625" customWidth="1"/>
    <col min="2" max="2" width="2.83203125" customWidth="1"/>
    <col min="3" max="3" width="36" customWidth="1"/>
  </cols>
  <sheetData>
    <row r="2" spans="1:3">
      <c r="A2" t="s">
        <v>13</v>
      </c>
      <c r="C2" t="s">
        <v>117</v>
      </c>
    </row>
    <row r="3" spans="1:3">
      <c r="A3" t="s">
        <v>14</v>
      </c>
      <c r="C3" t="s">
        <v>163</v>
      </c>
    </row>
    <row r="4" spans="1:3">
      <c r="A4" t="s">
        <v>15</v>
      </c>
      <c r="C4" t="s">
        <v>121</v>
      </c>
    </row>
    <row r="5" spans="1:3">
      <c r="A5" t="s">
        <v>16</v>
      </c>
      <c r="C5" t="s">
        <v>120</v>
      </c>
    </row>
    <row r="6" spans="1:3">
      <c r="A6" t="s">
        <v>17</v>
      </c>
      <c r="C6" t="s">
        <v>122</v>
      </c>
    </row>
    <row r="7" spans="1:3">
      <c r="C7" t="s">
        <v>164</v>
      </c>
    </row>
    <row r="8" spans="1:3">
      <c r="C8" t="s">
        <v>123</v>
      </c>
    </row>
    <row r="9" spans="1:3">
      <c r="C9" t="s">
        <v>133</v>
      </c>
    </row>
    <row r="10" spans="1:3">
      <c r="C10" t="s">
        <v>134</v>
      </c>
    </row>
    <row r="11" spans="1:3">
      <c r="A11" s="2" t="s">
        <v>18</v>
      </c>
      <c r="C11" t="s">
        <v>143</v>
      </c>
    </row>
    <row r="12" spans="1:3">
      <c r="A12" s="3" t="s">
        <v>19</v>
      </c>
      <c r="C12" t="s">
        <v>119</v>
      </c>
    </row>
    <row r="13" spans="1:3">
      <c r="C13" t="s">
        <v>125</v>
      </c>
    </row>
    <row r="14" spans="1:3">
      <c r="C14" t="s">
        <v>136</v>
      </c>
    </row>
    <row r="15" spans="1:3">
      <c r="A15" s="3" t="s">
        <v>187</v>
      </c>
      <c r="C15" t="s">
        <v>126</v>
      </c>
    </row>
    <row r="16" spans="1:3">
      <c r="A16" s="3" t="s">
        <v>188</v>
      </c>
      <c r="C16" t="s">
        <v>165</v>
      </c>
    </row>
    <row r="17" spans="1:3">
      <c r="A17" s="3" t="s">
        <v>190</v>
      </c>
      <c r="C17" t="s">
        <v>127</v>
      </c>
    </row>
    <row r="18" spans="1:3">
      <c r="C18" t="s">
        <v>128</v>
      </c>
    </row>
    <row r="19" spans="1:3">
      <c r="A19" t="s">
        <v>79</v>
      </c>
      <c r="C19" t="s">
        <v>130</v>
      </c>
    </row>
    <row r="20" spans="1:3">
      <c r="A20" t="s">
        <v>80</v>
      </c>
      <c r="C20" t="s">
        <v>129</v>
      </c>
    </row>
    <row r="21" spans="1:3">
      <c r="A21" t="s">
        <v>77</v>
      </c>
      <c r="C21" t="s">
        <v>161</v>
      </c>
    </row>
    <row r="22" spans="1:3">
      <c r="A22" t="s">
        <v>78</v>
      </c>
      <c r="C22" t="s">
        <v>131</v>
      </c>
    </row>
    <row r="23" spans="1:3">
      <c r="A23" t="s">
        <v>81</v>
      </c>
      <c r="C23" t="s">
        <v>132</v>
      </c>
    </row>
    <row r="24" spans="1:3">
      <c r="A24" t="s">
        <v>76</v>
      </c>
      <c r="C24" t="s">
        <v>135</v>
      </c>
    </row>
    <row r="25" spans="1:3">
      <c r="C25" t="s">
        <v>137</v>
      </c>
    </row>
    <row r="26" spans="1:3">
      <c r="A26" t="s">
        <v>189</v>
      </c>
      <c r="C26" t="s">
        <v>138</v>
      </c>
    </row>
    <row r="27" spans="1:3">
      <c r="A27" t="s">
        <v>167</v>
      </c>
      <c r="C27" t="s">
        <v>139</v>
      </c>
    </row>
    <row r="28" spans="1:3">
      <c r="A28" t="s">
        <v>168</v>
      </c>
      <c r="C28" t="s">
        <v>118</v>
      </c>
    </row>
    <row r="29" spans="1:3">
      <c r="C29" t="s">
        <v>141</v>
      </c>
    </row>
    <row r="30" spans="1:3">
      <c r="C30" t="s">
        <v>140</v>
      </c>
    </row>
    <row r="31" spans="1:3">
      <c r="C31" t="s">
        <v>162</v>
      </c>
    </row>
    <row r="32" spans="1:3">
      <c r="C32" t="s">
        <v>142</v>
      </c>
    </row>
    <row r="33" spans="3:3">
      <c r="C33" t="s">
        <v>166</v>
      </c>
    </row>
    <row r="34" spans="3:3">
      <c r="C34" t="s">
        <v>148</v>
      </c>
    </row>
    <row r="35" spans="3:3">
      <c r="C35" t="s">
        <v>144</v>
      </c>
    </row>
    <row r="36" spans="3:3">
      <c r="C36" t="s">
        <v>145</v>
      </c>
    </row>
    <row r="37" spans="3:3">
      <c r="C37" t="s">
        <v>147</v>
      </c>
    </row>
    <row r="38" spans="3:3">
      <c r="C38" t="s">
        <v>146</v>
      </c>
    </row>
    <row r="39" spans="3:3">
      <c r="C39" t="s">
        <v>149</v>
      </c>
    </row>
    <row r="40" spans="3:3">
      <c r="C40" t="s">
        <v>150</v>
      </c>
    </row>
    <row r="41" spans="3:3">
      <c r="C41" t="s">
        <v>151</v>
      </c>
    </row>
    <row r="42" spans="3:3">
      <c r="C42" t="s">
        <v>152</v>
      </c>
    </row>
    <row r="43" spans="3:3">
      <c r="C43" t="s">
        <v>153</v>
      </c>
    </row>
    <row r="44" spans="3:3">
      <c r="C44" t="s">
        <v>154</v>
      </c>
    </row>
    <row r="45" spans="3:3">
      <c r="C45" t="s">
        <v>155</v>
      </c>
    </row>
    <row r="46" spans="3:3">
      <c r="C46" t="s">
        <v>158</v>
      </c>
    </row>
    <row r="47" spans="3:3">
      <c r="C47" t="s">
        <v>157</v>
      </c>
    </row>
    <row r="48" spans="3:3">
      <c r="C48" t="s">
        <v>159</v>
      </c>
    </row>
    <row r="49" spans="3:3">
      <c r="C49" t="s">
        <v>156</v>
      </c>
    </row>
    <row r="50" spans="3:3">
      <c r="C50" t="s">
        <v>124</v>
      </c>
    </row>
    <row r="51" spans="3:3">
      <c r="C51" t="s">
        <v>160</v>
      </c>
    </row>
  </sheetData>
  <sortState ref="C2:C51">
    <sortCondition ref="C2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DEPT-AP form</vt:lpstr>
      <vt:lpstr>DEPT-course info</vt:lpstr>
      <vt:lpstr>College Analyst</vt:lpstr>
      <vt:lpstr>database info</vt:lpstr>
      <vt:lpstr>validation</vt:lpstr>
      <vt:lpstr>'DEPT-AP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Lum - Letters &amp; Science</dc:creator>
  <cp:lastModifiedBy>Microsoft Office User</cp:lastModifiedBy>
  <cp:lastPrinted>2021-08-12T15:45:51Z</cp:lastPrinted>
  <dcterms:created xsi:type="dcterms:W3CDTF">2018-08-01T18:58:56Z</dcterms:created>
  <dcterms:modified xsi:type="dcterms:W3CDTF">2021-08-12T19:06:54Z</dcterms:modified>
</cp:coreProperties>
</file>